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activeTab="1"/>
  </bookViews>
  <sheets>
    <sheet name="Tong hop 13" sheetId="1" r:id="rId1"/>
    <sheet name="Tonh hop 12" sheetId="2" r:id="rId2"/>
    <sheet name="Chi tiet 13" sheetId="3" r:id="rId3"/>
    <sheet name="Chi tiet 12" sheetId="4" r:id="rId4"/>
  </sheets>
  <definedNames/>
  <calcPr fullCalcOnLoad="1"/>
</workbook>
</file>

<file path=xl/sharedStrings.xml><?xml version="1.0" encoding="utf-8"?>
<sst xmlns="http://schemas.openxmlformats.org/spreadsheetml/2006/main" count="234" uniqueCount="133">
  <si>
    <t>Số tiền</t>
  </si>
  <si>
    <t xml:space="preserve">UỶ BAN NHÂN DÂN </t>
  </si>
  <si>
    <t>Nội dung chi</t>
  </si>
  <si>
    <t>Dự toán</t>
  </si>
  <si>
    <t>Chi các khoản khác</t>
  </si>
  <si>
    <t>Cộng chương 805</t>
  </si>
  <si>
    <t>Cộng chương 812</t>
  </si>
  <si>
    <t>Cộng chương 813</t>
  </si>
  <si>
    <t>Cộng chương 814</t>
  </si>
  <si>
    <t>Cộng chương 819</t>
  </si>
  <si>
    <t>Cộng chương 820</t>
  </si>
  <si>
    <t>041</t>
  </si>
  <si>
    <t>Cộng chương 809</t>
  </si>
  <si>
    <t>011</t>
  </si>
  <si>
    <t xml:space="preserve">Chi các khoản khác </t>
  </si>
  <si>
    <t>Cộng chương 823</t>
  </si>
  <si>
    <t>UỶ BAN NHÂN DÂN</t>
  </si>
  <si>
    <t>DỰ TOÁN NGÂN SÁCH NHÀ NƯỚC NĂM 2022</t>
  </si>
  <si>
    <t>THEO HÌNH THỨC RÚT DỰ TOÁN TẠI KBNN NAM ĐÔNG</t>
  </si>
  <si>
    <t>Nguồn kinh phí thực hiện tự chủ: 13</t>
  </si>
  <si>
    <t xml:space="preserve"> Đơn vị tính: Đồng</t>
  </si>
  <si>
    <t>Mã chương</t>
  </si>
  <si>
    <t>Khoản</t>
  </si>
  <si>
    <t>Cấp NS</t>
  </si>
  <si>
    <t>341</t>
  </si>
  <si>
    <t>4</t>
  </si>
  <si>
    <t xml:space="preserve">Chi hoạt động UBND xã </t>
  </si>
  <si>
    <t>361</t>
  </si>
  <si>
    <t>Chi hoạt động Đoàn thanh niên</t>
  </si>
  <si>
    <t>Cộng chương 811</t>
  </si>
  <si>
    <t>Chi hoạt động Hội phụ nữ</t>
  </si>
  <si>
    <t>Chi hoạt động Hội nông dân</t>
  </si>
  <si>
    <t>Chi hoạt động Hội CCB</t>
  </si>
  <si>
    <t>351</t>
  </si>
  <si>
    <t>Chi hoạt động mặt trận</t>
  </si>
  <si>
    <t>Tổng cộng</t>
  </si>
  <si>
    <t>Nguồn kinh phí thực hiện tự chủ: 12</t>
  </si>
  <si>
    <t>Chi hoạt động ủy ban xã</t>
  </si>
  <si>
    <t>Chi sự nghiệp phát thanh</t>
  </si>
  <si>
    <t>Chi sự nghiệp TDTT</t>
  </si>
  <si>
    <t>Ban vận động toàn dân đoàn kết khu dân cư</t>
  </si>
  <si>
    <t>Chi hoạt động VH - thông tin</t>
  </si>
  <si>
    <t>Chi hoạt động an ninh</t>
  </si>
  <si>
    <t>Chi hoạt động quốc phòng</t>
  </si>
  <si>
    <t>Cộng chương 810</t>
  </si>
  <si>
    <t>Chi đại hội đoàn TNCS HCM</t>
  </si>
  <si>
    <t>Chi đại hội Hội CCB xã</t>
  </si>
  <si>
    <t>132</t>
  </si>
  <si>
    <t>Chi sự nghiệp y tế xã</t>
  </si>
  <si>
    <t>BẢNG DỰ TOÁN CHI NGÂN SÁCH CHI TIẾT NĂM 2022</t>
  </si>
  <si>
    <t>(Nguồn kinh phí thực hiện tự chủ: 13)</t>
  </si>
  <si>
    <t xml:space="preserve">Phần dự toán chi thường xuyên </t>
  </si>
  <si>
    <t>Đơn vị tính: Đồng</t>
  </si>
  <si>
    <t>Mã nguồn NS</t>
  </si>
  <si>
    <t>Mã ngành KT</t>
  </si>
  <si>
    <t>Mã nội dung KT</t>
  </si>
  <si>
    <t xml:space="preserve">Lương ngạch bậc theo quỹ lương được duyệt </t>
  </si>
  <si>
    <t xml:space="preserve">Tiền công trả lao động  theo hợp đồng </t>
  </si>
  <si>
    <t xml:space="preserve">Phụ cấp chức vụ </t>
  </si>
  <si>
    <t>Phụ cấp khu vực</t>
  </si>
  <si>
    <t xml:space="preserve">Phụ cấp công vụ </t>
  </si>
  <si>
    <t xml:space="preserve">Thưởng thường xuyên theo định mức </t>
  </si>
  <si>
    <t xml:space="preserve">Bảo hiểm xã hội </t>
  </si>
  <si>
    <t xml:space="preserve">Bảo hiểm y tế </t>
  </si>
  <si>
    <t xml:space="preserve">Kinh phí công đoàn </t>
  </si>
  <si>
    <t xml:space="preserve">Phụ cấp, BHXH,BHYT CBKCT xã </t>
  </si>
  <si>
    <t>Chi thu nhập tăng thêm theo cơ chế khoán, tự chủ</t>
  </si>
  <si>
    <t xml:space="preserve">Thanh toán tiền điện </t>
  </si>
  <si>
    <t>Thanh toán tiền nước</t>
  </si>
  <si>
    <t xml:space="preserve">Thanh toán tiền nhiên liệu </t>
  </si>
  <si>
    <t xml:space="preserve">Văn phòng phẩm </t>
  </si>
  <si>
    <t xml:space="preserve">Mua sắm công cụ, dụng cụ văn phòng </t>
  </si>
  <si>
    <t xml:space="preserve">Cước phí điện thoại trong nước </t>
  </si>
  <si>
    <t>Cước phí bưu chính</t>
  </si>
  <si>
    <t>Cước phí internet</t>
  </si>
  <si>
    <t>Ấn phẩm truyền thông, sách báo</t>
  </si>
  <si>
    <t xml:space="preserve">Chi hội nghị </t>
  </si>
  <si>
    <t>Chi hỗ trợ CBCC làm việc tại BP TNKQ</t>
  </si>
  <si>
    <t xml:space="preserve">Chi hỗ trợ CBCC kiểm soát TTHC </t>
  </si>
  <si>
    <t xml:space="preserve">Khoán công tác phí </t>
  </si>
  <si>
    <t>Thiết bị công nghệ thông tin,</t>
  </si>
  <si>
    <t>Chi hoạt động Ban thanh tra nhân dân</t>
  </si>
  <si>
    <t xml:space="preserve">Tiếp khách </t>
  </si>
  <si>
    <t>Chi hỗ trợ Bí thư các chi đoàn cấp thôn</t>
  </si>
  <si>
    <t>Chi hỗ trợ Các chi hội trưởng cấp thôn</t>
  </si>
  <si>
    <t>Chi hoạt động Đảng</t>
  </si>
  <si>
    <t xml:space="preserve">                    Hương Giang, ngày……tháng 01 năm 2013</t>
  </si>
  <si>
    <t xml:space="preserve">                                                                 TM. UỶ BAN NHÂN DÂN</t>
  </si>
  <si>
    <t>Phụ trách kế toán                                  CHỦ TỊCH</t>
  </si>
  <si>
    <t xml:space="preserve">                        Nguyễn Thị Minh Niệm </t>
  </si>
  <si>
    <t>Phan Chuyển</t>
  </si>
  <si>
    <t>Bằng chữ: Tám trăm ba mươi tám triệu hai trăm hai mươi mốt ngàn đồng</t>
  </si>
  <si>
    <t>Hương Giang, ngày 12 tháng  01 năm 2009</t>
  </si>
  <si>
    <t xml:space="preserve">     Phụ trách kế toán               TT. HĐND xã                 Chủ tịch UBND xã</t>
  </si>
  <si>
    <t>(Nguồn kinh phí thực hiện không tự chủ: 12)</t>
  </si>
  <si>
    <t>Chi phụ cấp đại biểu Hội đồng, các ban HĐ</t>
  </si>
  <si>
    <t>Chi duy tu bão dưỡng công trình</t>
  </si>
  <si>
    <t>Hòa giải cơ sở</t>
  </si>
  <si>
    <t>Bảo trì hệ thống lọc nước</t>
  </si>
  <si>
    <t>Chi trang bị phương tiện PCCC</t>
  </si>
  <si>
    <t>Chi cứu tế</t>
  </si>
  <si>
    <t>Chi Trung tâm học tập cộng đồng</t>
  </si>
  <si>
    <t>Chi  Đại hội Hội khuyết tật xã</t>
  </si>
  <si>
    <t>Chi hỗ trợ khác( Khu dân cư)</t>
  </si>
  <si>
    <t>Chi hỗ trợ khác( hoạt động VH - thông tin)</t>
  </si>
  <si>
    <t>Chi khen thưởng gia đình văn hóa</t>
  </si>
  <si>
    <t xml:space="preserve">Chi công tác phí </t>
  </si>
  <si>
    <t>Chi đại hội hội Đoàn TNCS HCM</t>
  </si>
  <si>
    <t>Chi đại hội hội Hội CCB</t>
  </si>
  <si>
    <t>Chi biên soạn lịch sử đảng</t>
  </si>
  <si>
    <t xml:space="preserve">Cước phí điện thoại </t>
  </si>
  <si>
    <t>Cước phí  internet</t>
  </si>
  <si>
    <t>Đồng phục trang phục</t>
  </si>
  <si>
    <t>Hoạt đông của Đảng</t>
  </si>
  <si>
    <t xml:space="preserve">  XÃ THƯỢNG LỘ</t>
  </si>
  <si>
    <t>( Kèm theo Quyết định số:       /QĐ-UBND ngày       tháng 01 năm 2022 của UBND  xã Thượng Lộ)</t>
  </si>
  <si>
    <t>Chi sự nghiệp đảm bảo xã hội</t>
  </si>
  <si>
    <t>( Kèm theo Quyết định số:        /QĐ-UBND ngày      tháng 01 năm 2022 của UBND  xã Thượng Lộ)</t>
  </si>
  <si>
    <t>Bằng chữ: Hai tỷ chín trăm bốn mười lăm triệu sáu trăm tám mươi tám nghìn đông ./.</t>
  </si>
  <si>
    <t>Chi CB xử lý đơn thư KN, hỗ trợ PB công tác GDPL</t>
  </si>
  <si>
    <t>Cộng chương 860</t>
  </si>
  <si>
    <t>Chi phụ  cấp nủy</t>
  </si>
  <si>
    <t>Chi hưu xã</t>
  </si>
  <si>
    <t>Bằng chữ: Hai tỷ chín trăm bốn mươi lăm triệu sáu trăm tám mươi tám ngàn đồng./.</t>
  </si>
  <si>
    <t>Phụ cấp CB thôn bản</t>
  </si>
  <si>
    <t>Chi duy tu, bão dưỡng các công trình</t>
  </si>
  <si>
    <t>Phụ cấp trách nhiệm theo nghề,vị trí công tác</t>
  </si>
  <si>
    <t>Chi mua hang hóa vật tư</t>
  </si>
  <si>
    <t>(Kèm theo Quyết định số:         /QĐ-UBND ngày        tháng 01 năm 2021 của UBND xã Thượng Lộ)</t>
  </si>
  <si>
    <t>XÃ THƯỢNG LỘ</t>
  </si>
  <si>
    <t>(Kèm theo Quyết định số:        /QĐ-UBND ngày       tháng 01 năm 2022 của UBND xã Thượng Lộ)</t>
  </si>
  <si>
    <t>XÃ THƯỢNG Ộ</t>
  </si>
  <si>
    <t>Bằng chữ: Một tỷ ba trăm sáu mươi lăm triệu sáu trăm năm mười hai ngàn đồng chẵn./.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</si>
</sst>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_(* #,##0_);_(* \(#,##0\);_(* &quot;-&quot;??_);_(@_)"/>
    <numFmt numFmtId="183" formatCode="_(* #,##0.0_);_(* \(#,##0.0\);_(* &quot;-&quot;??_);_(@_)"/>
    <numFmt numFmtId="184" formatCode="#,##0.0"/>
    <numFmt numFmtId="185" formatCode="#,##0.000"/>
    <numFmt numFmtId="186" formatCode="_(* #,##0.000_);_(* \(#,##0.000\);_(* &quot;-&quot;??_);_(@_)"/>
    <numFmt numFmtId="187" formatCode="#,##0.0000"/>
    <numFmt numFmtId="188" formatCode="_(* #,##0.0000_);_(* \(#,##0.0000\);_(* &quot;-&quot;??_);_(@_)"/>
    <numFmt numFmtId="189" formatCode="_(* #,##0.00000_);_(* \(#,##0.00000\);_(* &quot;-&quot;??_);_(@_)"/>
    <numFmt numFmtId="190" formatCode="#.##0"/>
    <numFmt numFmtId="191" formatCode="0000"/>
    <numFmt numFmtId="192" formatCode="00"/>
    <numFmt numFmtId="193" formatCode="000"/>
  </numFmts>
  <fonts count="52">
    <font>
      <sz val="12"/>
      <name val="VNtimes new roman"/>
      <family val="0"/>
    </font>
    <font>
      <u val="single"/>
      <sz val="12"/>
      <color indexed="12"/>
      <name val="VNtimes new roman"/>
      <family val="2"/>
    </font>
    <font>
      <u val="single"/>
      <sz val="12"/>
      <color indexed="36"/>
      <name val="VNtimes new roman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6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182" fontId="7" fillId="0" borderId="0" xfId="42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82" fontId="9" fillId="0" borderId="10" xfId="42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/>
    </xf>
    <xf numFmtId="182" fontId="9" fillId="32" borderId="10" xfId="42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2" fontId="9" fillId="0" borderId="0" xfId="42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3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82" fontId="9" fillId="0" borderId="12" xfId="42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3" borderId="0" xfId="0" applyFont="1" applyFill="1" applyAlignment="1">
      <alignment/>
    </xf>
    <xf numFmtId="1" fontId="9" fillId="32" borderId="13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182" fontId="9" fillId="32" borderId="12" xfId="42" applyNumberFormat="1" applyFont="1" applyFill="1" applyBorder="1" applyAlignment="1">
      <alignment/>
    </xf>
    <xf numFmtId="0" fontId="9" fillId="32" borderId="0" xfId="0" applyFont="1" applyFill="1" applyAlignment="1">
      <alignment/>
    </xf>
    <xf numFmtId="3" fontId="9" fillId="32" borderId="14" xfId="0" applyNumberFormat="1" applyFont="1" applyFill="1" applyBorder="1" applyAlignment="1">
      <alignment horizontal="center"/>
    </xf>
    <xf numFmtId="193" fontId="9" fillId="32" borderId="11" xfId="0" applyNumberFormat="1" applyFont="1" applyFill="1" applyBorder="1" applyAlignment="1">
      <alignment horizontal="center"/>
    </xf>
    <xf numFmtId="193" fontId="9" fillId="32" borderId="15" xfId="0" applyNumberFormat="1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 horizontal="center"/>
    </xf>
    <xf numFmtId="193" fontId="9" fillId="32" borderId="10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0" fillId="33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center"/>
    </xf>
    <xf numFmtId="19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2" fontId="10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92" fontId="9" fillId="0" borderId="0" xfId="0" applyNumberFormat="1" applyFont="1" applyAlignment="1">
      <alignment horizontal="center"/>
    </xf>
    <xf numFmtId="193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92" fontId="9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182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82" fontId="5" fillId="0" borderId="0" xfId="42" applyNumberFormat="1" applyFont="1" applyAlignment="1">
      <alignment/>
    </xf>
    <xf numFmtId="0" fontId="12" fillId="0" borderId="0" xfId="0" applyFont="1" applyAlignment="1">
      <alignment/>
    </xf>
    <xf numFmtId="182" fontId="7" fillId="0" borderId="0" xfId="42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82" fontId="5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82" fontId="12" fillId="0" borderId="0" xfId="42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3" fontId="12" fillId="0" borderId="0" xfId="0" applyNumberFormat="1" applyFont="1" applyAlignment="1">
      <alignment/>
    </xf>
    <xf numFmtId="182" fontId="6" fillId="0" borderId="0" xfId="42" applyNumberFormat="1" applyFont="1" applyAlignment="1">
      <alignment vertical="center" wrapText="1"/>
    </xf>
    <xf numFmtId="182" fontId="6" fillId="0" borderId="0" xfId="42" applyNumberFormat="1" applyFont="1" applyAlignment="1">
      <alignment/>
    </xf>
    <xf numFmtId="182" fontId="3" fillId="0" borderId="0" xfId="42" applyNumberFormat="1" applyFont="1" applyBorder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10" fillId="32" borderId="0" xfId="0" applyFont="1" applyFill="1" applyAlignment="1">
      <alignment/>
    </xf>
    <xf numFmtId="0" fontId="15" fillId="32" borderId="18" xfId="0" applyFont="1" applyFill="1" applyBorder="1" applyAlignment="1">
      <alignment/>
    </xf>
    <xf numFmtId="0" fontId="15" fillId="32" borderId="18" xfId="0" applyFont="1" applyFill="1" applyBorder="1" applyAlignment="1">
      <alignment horizontal="center"/>
    </xf>
    <xf numFmtId="182" fontId="15" fillId="32" borderId="19" xfId="42" applyNumberFormat="1" applyFont="1" applyFill="1" applyBorder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32" borderId="13" xfId="0" applyNumberFormat="1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 horizontal="center"/>
    </xf>
    <xf numFmtId="1" fontId="15" fillId="32" borderId="20" xfId="0" applyNumberFormat="1" applyFont="1" applyFill="1" applyBorder="1" applyAlignment="1">
      <alignment horizontal="center"/>
    </xf>
    <xf numFmtId="182" fontId="9" fillId="0" borderId="10" xfId="42" applyNumberFormat="1" applyFont="1" applyBorder="1" applyAlignment="1">
      <alignment/>
    </xf>
    <xf numFmtId="3" fontId="51" fillId="0" borderId="21" xfId="0" applyNumberFormat="1" applyFont="1" applyFill="1" applyBorder="1" applyAlignment="1">
      <alignment/>
    </xf>
    <xf numFmtId="0" fontId="9" fillId="0" borderId="22" xfId="0" applyFont="1" applyBorder="1" applyAlignment="1">
      <alignment vertical="center" wrapText="1"/>
    </xf>
    <xf numFmtId="0" fontId="8" fillId="32" borderId="10" xfId="0" applyFont="1" applyFill="1" applyBorder="1" applyAlignment="1">
      <alignment/>
    </xf>
    <xf numFmtId="182" fontId="8" fillId="32" borderId="12" xfId="42" applyNumberFormat="1" applyFont="1" applyFill="1" applyBorder="1" applyAlignment="1">
      <alignment/>
    </xf>
    <xf numFmtId="0" fontId="9" fillId="32" borderId="14" xfId="0" applyFont="1" applyFill="1" applyBorder="1" applyAlignment="1">
      <alignment horizontal="center"/>
    </xf>
    <xf numFmtId="192" fontId="9" fillId="32" borderId="14" xfId="0" applyNumberFormat="1" applyFont="1" applyFill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0" fontId="9" fillId="32" borderId="24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182" fontId="10" fillId="32" borderId="12" xfId="42" applyNumberFormat="1" applyFont="1" applyFill="1" applyBorder="1" applyAlignment="1">
      <alignment/>
    </xf>
    <xf numFmtId="0" fontId="8" fillId="32" borderId="18" xfId="0" applyFont="1" applyFill="1" applyBorder="1" applyAlignment="1">
      <alignment/>
    </xf>
    <xf numFmtId="182" fontId="8" fillId="32" borderId="19" xfId="42" applyNumberFormat="1" applyFont="1" applyFill="1" applyBorder="1" applyAlignment="1">
      <alignment/>
    </xf>
    <xf numFmtId="191" fontId="10" fillId="32" borderId="25" xfId="0" applyNumberFormat="1" applyFont="1" applyFill="1" applyBorder="1" applyAlignment="1">
      <alignment/>
    </xf>
    <xf numFmtId="191" fontId="10" fillId="32" borderId="26" xfId="0" applyNumberFormat="1" applyFont="1" applyFill="1" applyBorder="1" applyAlignment="1">
      <alignment/>
    </xf>
    <xf numFmtId="191" fontId="10" fillId="32" borderId="27" xfId="0" applyNumberFormat="1" applyFont="1" applyFill="1" applyBorder="1" applyAlignment="1">
      <alignment/>
    </xf>
    <xf numFmtId="0" fontId="10" fillId="32" borderId="28" xfId="0" applyFont="1" applyFill="1" applyBorder="1" applyAlignment="1">
      <alignment/>
    </xf>
    <xf numFmtId="182" fontId="10" fillId="32" borderId="29" xfId="42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8" fillId="0" borderId="3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2" fontId="8" fillId="0" borderId="34" xfId="42" applyNumberFormat="1" applyFont="1" applyBorder="1" applyAlignment="1">
      <alignment horizontal="center" vertical="center" wrapText="1"/>
    </xf>
    <xf numFmtId="182" fontId="8" fillId="0" borderId="12" xfId="42" applyNumberFormat="1" applyFont="1" applyBorder="1" applyAlignment="1">
      <alignment horizontal="center" vertical="center" wrapText="1"/>
    </xf>
    <xf numFmtId="192" fontId="8" fillId="0" borderId="0" xfId="0" applyNumberFormat="1" applyFont="1" applyAlignment="1">
      <alignment horizontal="center"/>
    </xf>
    <xf numFmtId="191" fontId="8" fillId="0" borderId="0" xfId="0" applyNumberFormat="1" applyFont="1" applyBorder="1" applyAlignment="1">
      <alignment horizontal="left"/>
    </xf>
    <xf numFmtId="191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191" fontId="10" fillId="32" borderId="25" xfId="0" applyNumberFormat="1" applyFont="1" applyFill="1" applyBorder="1" applyAlignment="1">
      <alignment horizontal="center"/>
    </xf>
    <xf numFmtId="191" fontId="10" fillId="32" borderId="26" xfId="0" applyNumberFormat="1" applyFont="1" applyFill="1" applyBorder="1" applyAlignment="1">
      <alignment horizontal="center"/>
    </xf>
    <xf numFmtId="191" fontId="10" fillId="32" borderId="2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19050</xdr:rowOff>
    </xdr:from>
    <xdr:to>
      <xdr:col>1</xdr:col>
      <xdr:colOff>447675</xdr:colOff>
      <xdr:row>2</xdr:row>
      <xdr:rowOff>19050</xdr:rowOff>
    </xdr:to>
    <xdr:sp>
      <xdr:nvSpPr>
        <xdr:cNvPr id="1" name="Line 10"/>
        <xdr:cNvSpPr>
          <a:spLocks/>
        </xdr:cNvSpPr>
      </xdr:nvSpPr>
      <xdr:spPr>
        <a:xfrm>
          <a:off x="409575" y="400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447675</xdr:colOff>
      <xdr:row>2</xdr:row>
      <xdr:rowOff>19050</xdr:rowOff>
    </xdr:to>
    <xdr:sp>
      <xdr:nvSpPr>
        <xdr:cNvPr id="2" name="Line 10"/>
        <xdr:cNvSpPr>
          <a:spLocks/>
        </xdr:cNvSpPr>
      </xdr:nvSpPr>
      <xdr:spPr>
        <a:xfrm>
          <a:off x="409575" y="400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447675</xdr:colOff>
      <xdr:row>2</xdr:row>
      <xdr:rowOff>19050</xdr:rowOff>
    </xdr:to>
    <xdr:sp>
      <xdr:nvSpPr>
        <xdr:cNvPr id="3" name="Line 10"/>
        <xdr:cNvSpPr>
          <a:spLocks/>
        </xdr:cNvSpPr>
      </xdr:nvSpPr>
      <xdr:spPr>
        <a:xfrm>
          <a:off x="409575" y="400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180975</xdr:rowOff>
    </xdr:from>
    <xdr:to>
      <xdr:col>1</xdr:col>
      <xdr:colOff>342900</xdr:colOff>
      <xdr:row>1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438150" y="371475"/>
          <a:ext cx="65722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180975</xdr:rowOff>
    </xdr:from>
    <xdr:to>
      <xdr:col>1</xdr:col>
      <xdr:colOff>342900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438150" y="371475"/>
          <a:ext cx="657225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676275" y="495300"/>
          <a:ext cx="7429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0</xdr:rowOff>
    </xdr:from>
    <xdr:to>
      <xdr:col>2</xdr:col>
      <xdr:colOff>276225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23875" y="485775"/>
          <a:ext cx="1152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38" sqref="E38"/>
    </sheetView>
  </sheetViews>
  <sheetFormatPr defaultColWidth="8.796875" defaultRowHeight="15"/>
  <cols>
    <col min="1" max="1" width="7.8984375" style="93" customWidth="1"/>
    <col min="2" max="2" width="9" style="94" customWidth="1"/>
    <col min="3" max="3" width="5" style="95" customWidth="1"/>
    <col min="4" max="4" width="48.59765625" style="81" customWidth="1"/>
    <col min="5" max="5" width="17.3984375" style="81" customWidth="1"/>
    <col min="6" max="6" width="14.69921875" style="81" customWidth="1"/>
    <col min="7" max="7" width="13.5" style="81" customWidth="1"/>
    <col min="8" max="16384" width="9" style="81" customWidth="1"/>
  </cols>
  <sheetData>
    <row r="1" spans="1:7" s="79" customFormat="1" ht="15">
      <c r="A1" s="135" t="s">
        <v>16</v>
      </c>
      <c r="B1" s="135"/>
      <c r="C1" s="135"/>
      <c r="D1" s="135"/>
      <c r="E1" s="135"/>
      <c r="F1" s="78"/>
      <c r="G1" s="78"/>
    </row>
    <row r="2" spans="1:7" s="79" customFormat="1" ht="15">
      <c r="A2" s="135" t="s">
        <v>114</v>
      </c>
      <c r="B2" s="135"/>
      <c r="C2" s="135"/>
      <c r="D2" s="135"/>
      <c r="E2" s="135"/>
      <c r="F2" s="78"/>
      <c r="G2" s="78"/>
    </row>
    <row r="3" spans="1:5" s="1" customFormat="1" ht="22.5" customHeight="1">
      <c r="A3" s="136" t="s">
        <v>17</v>
      </c>
      <c r="B3" s="136"/>
      <c r="C3" s="136"/>
      <c r="D3" s="136"/>
      <c r="E3" s="136"/>
    </row>
    <row r="4" spans="1:7" ht="15">
      <c r="A4" s="136" t="s">
        <v>18</v>
      </c>
      <c r="B4" s="136"/>
      <c r="C4" s="136"/>
      <c r="D4" s="136"/>
      <c r="E4" s="136"/>
      <c r="F4" s="2"/>
      <c r="G4" s="2"/>
    </row>
    <row r="5" spans="1:7" s="84" customFormat="1" ht="15">
      <c r="A5" s="137" t="s">
        <v>115</v>
      </c>
      <c r="B5" s="137"/>
      <c r="C5" s="137"/>
      <c r="D5" s="137"/>
      <c r="E5" s="137"/>
      <c r="F5" s="83"/>
      <c r="G5" s="83"/>
    </row>
    <row r="6" spans="1:7" ht="15">
      <c r="A6" s="136" t="s">
        <v>19</v>
      </c>
      <c r="B6" s="136"/>
      <c r="C6" s="136"/>
      <c r="D6" s="136"/>
      <c r="E6" s="136"/>
      <c r="F6" s="2"/>
      <c r="G6" s="2"/>
    </row>
    <row r="7" spans="1:7" s="84" customFormat="1" ht="15">
      <c r="A7" s="138" t="s">
        <v>20</v>
      </c>
      <c r="B7" s="138"/>
      <c r="C7" s="138"/>
      <c r="D7" s="138"/>
      <c r="E7" s="138"/>
      <c r="F7" s="83"/>
      <c r="G7" s="83"/>
    </row>
    <row r="8" spans="1:7" s="87" customFormat="1" ht="28.5">
      <c r="A8" s="4" t="s">
        <v>21</v>
      </c>
      <c r="B8" s="10" t="s">
        <v>22</v>
      </c>
      <c r="C8" s="10" t="s">
        <v>23</v>
      </c>
      <c r="D8" s="4" t="s">
        <v>2</v>
      </c>
      <c r="E8" s="4" t="s">
        <v>3</v>
      </c>
      <c r="F8" s="86"/>
      <c r="G8" s="86"/>
    </row>
    <row r="9" spans="1:7" s="90" customFormat="1" ht="15.75">
      <c r="A9" s="9">
        <v>805</v>
      </c>
      <c r="B9" s="14" t="s">
        <v>24</v>
      </c>
      <c r="C9" s="15">
        <v>4</v>
      </c>
      <c r="D9" s="16" t="s">
        <v>26</v>
      </c>
      <c r="E9" s="116">
        <v>2580888000</v>
      </c>
      <c r="F9" s="8"/>
      <c r="G9" s="8"/>
    </row>
    <row r="10" spans="1:7" s="79" customFormat="1" ht="15.75">
      <c r="A10" s="139" t="s">
        <v>5</v>
      </c>
      <c r="B10" s="139"/>
      <c r="C10" s="139"/>
      <c r="D10" s="7"/>
      <c r="E10" s="26">
        <f>SUM(E9:E9)</f>
        <v>2580888000</v>
      </c>
      <c r="F10" s="78"/>
      <c r="G10" s="78"/>
    </row>
    <row r="11" spans="1:5" s="2" customFormat="1" ht="15.75">
      <c r="A11" s="17">
        <v>811</v>
      </c>
      <c r="B11" s="14" t="s">
        <v>27</v>
      </c>
      <c r="C11" s="15">
        <v>4</v>
      </c>
      <c r="D11" s="5" t="s">
        <v>28</v>
      </c>
      <c r="E11" s="117">
        <f>17500000*1+1*3*2000000+300000*1*12*3</f>
        <v>34300000</v>
      </c>
    </row>
    <row r="12" spans="1:5" s="2" customFormat="1" ht="15.75">
      <c r="A12" s="140" t="s">
        <v>29</v>
      </c>
      <c r="B12" s="141"/>
      <c r="C12" s="142"/>
      <c r="D12" s="5"/>
      <c r="E12" s="29">
        <f>E11</f>
        <v>34300000</v>
      </c>
    </row>
    <row r="13" spans="1:5" s="2" customFormat="1" ht="15.75">
      <c r="A13" s="17">
        <v>812</v>
      </c>
      <c r="B13" s="14" t="s">
        <v>27</v>
      </c>
      <c r="C13" s="15">
        <v>4</v>
      </c>
      <c r="D13" s="5" t="s">
        <v>30</v>
      </c>
      <c r="E13" s="117">
        <f>17500000*1+1*3*2000000+300000*1*12*3</f>
        <v>34300000</v>
      </c>
    </row>
    <row r="14" spans="1:5" s="78" customFormat="1" ht="15.75">
      <c r="A14" s="140" t="s">
        <v>6</v>
      </c>
      <c r="B14" s="141"/>
      <c r="C14" s="142"/>
      <c r="D14" s="7"/>
      <c r="E14" s="29">
        <f>E13</f>
        <v>34300000</v>
      </c>
    </row>
    <row r="15" spans="1:5" s="2" customFormat="1" ht="15.75">
      <c r="A15" s="17">
        <v>813</v>
      </c>
      <c r="B15" s="14" t="s">
        <v>27</v>
      </c>
      <c r="C15" s="15">
        <v>4</v>
      </c>
      <c r="D15" s="5" t="s">
        <v>31</v>
      </c>
      <c r="E15" s="117">
        <f>17500000*1+1*3*2000000+300000*1*12*3</f>
        <v>34300000</v>
      </c>
    </row>
    <row r="16" spans="1:5" s="78" customFormat="1" ht="15.75">
      <c r="A16" s="140" t="s">
        <v>7</v>
      </c>
      <c r="B16" s="141"/>
      <c r="C16" s="142"/>
      <c r="D16" s="7"/>
      <c r="E16" s="29">
        <f>E15</f>
        <v>34300000</v>
      </c>
    </row>
    <row r="17" spans="1:5" s="2" customFormat="1" ht="15.75">
      <c r="A17" s="17">
        <v>814</v>
      </c>
      <c r="B17" s="14" t="s">
        <v>27</v>
      </c>
      <c r="C17" s="15">
        <v>4</v>
      </c>
      <c r="D17" s="5" t="s">
        <v>32</v>
      </c>
      <c r="E17" s="117">
        <f>17500000*1+1*3*2000000+300000*1*12*3</f>
        <v>34300000</v>
      </c>
    </row>
    <row r="18" spans="1:5" s="78" customFormat="1" ht="15.75">
      <c r="A18" s="140" t="s">
        <v>8</v>
      </c>
      <c r="B18" s="141"/>
      <c r="C18" s="142"/>
      <c r="D18" s="7"/>
      <c r="E18" s="29">
        <f>E17</f>
        <v>34300000</v>
      </c>
    </row>
    <row r="19" spans="1:5" s="2" customFormat="1" ht="15.75">
      <c r="A19" s="17">
        <v>819</v>
      </c>
      <c r="B19" s="14" t="s">
        <v>33</v>
      </c>
      <c r="C19" s="15" t="s">
        <v>25</v>
      </c>
      <c r="D19" s="5" t="s">
        <v>113</v>
      </c>
      <c r="E19" s="28">
        <f>122000000</f>
        <v>122000000</v>
      </c>
    </row>
    <row r="20" spans="1:5" s="78" customFormat="1" ht="15.75">
      <c r="A20" s="140" t="s">
        <v>9</v>
      </c>
      <c r="B20" s="141"/>
      <c r="C20" s="142"/>
      <c r="D20" s="7"/>
      <c r="E20" s="29">
        <f>E19</f>
        <v>122000000</v>
      </c>
    </row>
    <row r="21" spans="1:5" s="2" customFormat="1" ht="15.75">
      <c r="A21" s="17">
        <v>820</v>
      </c>
      <c r="B21" s="14" t="s">
        <v>27</v>
      </c>
      <c r="C21" s="15">
        <v>4</v>
      </c>
      <c r="D21" s="5" t="s">
        <v>34</v>
      </c>
      <c r="E21" s="117">
        <f>17500000*1+1*3*2000000+300000*1*12*3</f>
        <v>34300000</v>
      </c>
    </row>
    <row r="22" spans="1:5" s="78" customFormat="1" ht="16.5" thickBot="1">
      <c r="A22" s="140" t="s">
        <v>10</v>
      </c>
      <c r="B22" s="141"/>
      <c r="C22" s="142"/>
      <c r="D22" s="7"/>
      <c r="E22" s="29">
        <f>E21</f>
        <v>34300000</v>
      </c>
    </row>
    <row r="23" spans="1:5" s="78" customFormat="1" ht="16.5" thickBot="1">
      <c r="A23" s="106">
        <v>860</v>
      </c>
      <c r="B23" s="106">
        <v>374</v>
      </c>
      <c r="C23" s="106">
        <v>4</v>
      </c>
      <c r="D23" s="107" t="s">
        <v>116</v>
      </c>
      <c r="E23" s="118">
        <v>71300000</v>
      </c>
    </row>
    <row r="24" spans="1:5" s="78" customFormat="1" ht="15.75">
      <c r="A24" s="140" t="s">
        <v>120</v>
      </c>
      <c r="B24" s="141"/>
      <c r="C24" s="142"/>
      <c r="D24" s="105"/>
      <c r="E24" s="29">
        <f>E23</f>
        <v>71300000</v>
      </c>
    </row>
    <row r="25" spans="1:7" ht="15.75">
      <c r="A25" s="140" t="s">
        <v>35</v>
      </c>
      <c r="B25" s="141"/>
      <c r="C25" s="141"/>
      <c r="D25" s="142"/>
      <c r="E25" s="29">
        <f>E10+E12+E14+E16+E18+E20+E22+E24</f>
        <v>2945688000</v>
      </c>
      <c r="F25" s="91"/>
      <c r="G25" s="91"/>
    </row>
    <row r="26" spans="1:7" s="84" customFormat="1" ht="15">
      <c r="A26" s="143" t="s">
        <v>118</v>
      </c>
      <c r="B26" s="143"/>
      <c r="C26" s="143"/>
      <c r="D26" s="143"/>
      <c r="E26" s="143"/>
      <c r="F26" s="104"/>
      <c r="G26" s="83"/>
    </row>
    <row r="27" spans="1:7" s="84" customFormat="1" ht="15">
      <c r="A27" s="18"/>
      <c r="B27" s="19"/>
      <c r="C27" s="20"/>
      <c r="D27" s="18"/>
      <c r="E27" s="21"/>
      <c r="F27" s="83"/>
      <c r="G27" s="83"/>
    </row>
    <row r="28" spans="1:7" s="84" customFormat="1" ht="15" hidden="1">
      <c r="A28" s="18"/>
      <c r="B28" s="19"/>
      <c r="C28" s="20"/>
      <c r="D28" s="144"/>
      <c r="E28" s="144"/>
      <c r="F28" s="83"/>
      <c r="G28" s="83"/>
    </row>
    <row r="29" spans="1:5" ht="14.25" hidden="1">
      <c r="A29" s="136"/>
      <c r="B29" s="136"/>
      <c r="C29" s="136"/>
      <c r="D29" s="136"/>
      <c r="E29" s="136"/>
    </row>
    <row r="30" spans="1:5" ht="14.25" hidden="1">
      <c r="A30" s="136"/>
      <c r="B30" s="136"/>
      <c r="C30" s="136"/>
      <c r="D30" s="136"/>
      <c r="E30" s="136"/>
    </row>
    <row r="31" ht="14.25" hidden="1"/>
    <row r="32" ht="14.25" hidden="1"/>
    <row r="33" ht="14.25" hidden="1"/>
    <row r="34" spans="1:5" ht="18.75" customHeight="1" hidden="1">
      <c r="A34" s="1"/>
      <c r="B34" s="96"/>
      <c r="C34" s="97"/>
      <c r="D34" s="1"/>
      <c r="E34" s="1"/>
    </row>
    <row r="35" ht="14.25" hidden="1"/>
    <row r="36" ht="14.25">
      <c r="E36" s="98"/>
    </row>
  </sheetData>
  <sheetProtection/>
  <mergeCells count="20">
    <mergeCell ref="A29:E29"/>
    <mergeCell ref="A30:E30"/>
    <mergeCell ref="A18:C18"/>
    <mergeCell ref="A20:C20"/>
    <mergeCell ref="A22:C22"/>
    <mergeCell ref="A25:D25"/>
    <mergeCell ref="A26:E26"/>
    <mergeCell ref="D28:E28"/>
    <mergeCell ref="A7:E7"/>
    <mergeCell ref="A10:C10"/>
    <mergeCell ref="A12:C12"/>
    <mergeCell ref="A14:C14"/>
    <mergeCell ref="A16:C16"/>
    <mergeCell ref="A24:C24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4">
      <selection activeCell="A28" sqref="A28:E28"/>
    </sheetView>
  </sheetViews>
  <sheetFormatPr defaultColWidth="8.796875" defaultRowHeight="15"/>
  <cols>
    <col min="1" max="1" width="7.8984375" style="93" customWidth="1"/>
    <col min="2" max="2" width="9" style="94" customWidth="1"/>
    <col min="3" max="3" width="5" style="95" customWidth="1"/>
    <col min="4" max="4" width="46.3984375" style="81" customWidth="1"/>
    <col min="5" max="5" width="16.3984375" style="102" customWidth="1"/>
    <col min="6" max="6" width="16" style="92" customWidth="1"/>
    <col min="7" max="7" width="14.69921875" style="81" customWidth="1"/>
    <col min="8" max="8" width="13.5" style="81" customWidth="1"/>
    <col min="9" max="16384" width="9" style="81" customWidth="1"/>
  </cols>
  <sheetData>
    <row r="1" spans="1:8" s="79" customFormat="1" ht="15">
      <c r="A1" s="135" t="s">
        <v>16</v>
      </c>
      <c r="B1" s="135"/>
      <c r="C1" s="135"/>
      <c r="D1" s="135"/>
      <c r="E1" s="135"/>
      <c r="F1" s="77"/>
      <c r="G1" s="78"/>
      <c r="H1" s="78"/>
    </row>
    <row r="2" spans="1:8" s="79" customFormat="1" ht="15">
      <c r="A2" s="135" t="s">
        <v>114</v>
      </c>
      <c r="B2" s="135"/>
      <c r="C2" s="135"/>
      <c r="D2" s="135"/>
      <c r="E2" s="135"/>
      <c r="F2" s="77"/>
      <c r="G2" s="78"/>
      <c r="H2" s="78"/>
    </row>
    <row r="3" spans="1:6" s="1" customFormat="1" ht="22.5" customHeight="1">
      <c r="A3" s="136" t="s">
        <v>17</v>
      </c>
      <c r="B3" s="136"/>
      <c r="C3" s="136"/>
      <c r="D3" s="136"/>
      <c r="E3" s="136"/>
      <c r="F3" s="80"/>
    </row>
    <row r="4" spans="1:8" ht="15">
      <c r="A4" s="136" t="s">
        <v>18</v>
      </c>
      <c r="B4" s="136"/>
      <c r="C4" s="136"/>
      <c r="D4" s="136"/>
      <c r="E4" s="136"/>
      <c r="F4" s="3"/>
      <c r="G4" s="2"/>
      <c r="H4" s="2"/>
    </row>
    <row r="5" spans="1:8" s="84" customFormat="1" ht="15">
      <c r="A5" s="137" t="s">
        <v>117</v>
      </c>
      <c r="B5" s="137"/>
      <c r="C5" s="137"/>
      <c r="D5" s="137"/>
      <c r="E5" s="137"/>
      <c r="F5" s="82"/>
      <c r="G5" s="83"/>
      <c r="H5" s="83"/>
    </row>
    <row r="6" spans="1:8" ht="15">
      <c r="A6" s="136" t="s">
        <v>36</v>
      </c>
      <c r="B6" s="136"/>
      <c r="C6" s="136"/>
      <c r="D6" s="136"/>
      <c r="E6" s="136"/>
      <c r="F6" s="3"/>
      <c r="G6" s="2"/>
      <c r="H6" s="2"/>
    </row>
    <row r="7" spans="1:8" s="84" customFormat="1" ht="15">
      <c r="A7" s="138" t="s">
        <v>20</v>
      </c>
      <c r="B7" s="138"/>
      <c r="C7" s="138"/>
      <c r="D7" s="138"/>
      <c r="E7" s="138"/>
      <c r="F7" s="82"/>
      <c r="G7" s="83"/>
      <c r="H7" s="83"/>
    </row>
    <row r="8" spans="1:8" s="87" customFormat="1" ht="28.5">
      <c r="A8" s="4" t="s">
        <v>21</v>
      </c>
      <c r="B8" s="10" t="s">
        <v>22</v>
      </c>
      <c r="C8" s="10" t="s">
        <v>23</v>
      </c>
      <c r="D8" s="4" t="s">
        <v>2</v>
      </c>
      <c r="E8" s="22" t="s">
        <v>3</v>
      </c>
      <c r="F8" s="85"/>
      <c r="G8" s="86"/>
      <c r="H8" s="86"/>
    </row>
    <row r="9" spans="1:8" s="89" customFormat="1" ht="19.5" customHeight="1">
      <c r="A9" s="11">
        <v>805</v>
      </c>
      <c r="B9" s="11">
        <v>341</v>
      </c>
      <c r="C9" s="11">
        <v>4</v>
      </c>
      <c r="D9" s="13" t="s">
        <v>37</v>
      </c>
      <c r="E9" s="23">
        <f>1150952000-40000000</f>
        <v>1110952000</v>
      </c>
      <c r="F9" s="99"/>
      <c r="G9" s="88"/>
      <c r="H9" s="88"/>
    </row>
    <row r="10" spans="1:8" s="90" customFormat="1" ht="15.75">
      <c r="A10" s="9">
        <v>805</v>
      </c>
      <c r="B10" s="12">
        <v>191</v>
      </c>
      <c r="C10" s="11">
        <v>4</v>
      </c>
      <c r="D10" s="24" t="s">
        <v>38</v>
      </c>
      <c r="E10" s="25">
        <v>28500000</v>
      </c>
      <c r="F10" s="100"/>
      <c r="G10" s="8"/>
      <c r="H10" s="8"/>
    </row>
    <row r="11" spans="1:8" s="90" customFormat="1" ht="15.75">
      <c r="A11" s="9">
        <v>805</v>
      </c>
      <c r="B11" s="11">
        <v>221</v>
      </c>
      <c r="C11" s="11">
        <v>4</v>
      </c>
      <c r="D11" s="24" t="s">
        <v>39</v>
      </c>
      <c r="E11" s="25">
        <v>14400000</v>
      </c>
      <c r="F11" s="100"/>
      <c r="G11" s="8"/>
      <c r="H11" s="8"/>
    </row>
    <row r="12" spans="1:8" s="90" customFormat="1" ht="15.75">
      <c r="A12" s="17">
        <v>805</v>
      </c>
      <c r="B12" s="11">
        <v>161</v>
      </c>
      <c r="C12" s="11">
        <v>4</v>
      </c>
      <c r="D12" s="24" t="s">
        <v>40</v>
      </c>
      <c r="E12" s="25">
        <v>17400000</v>
      </c>
      <c r="F12" s="100"/>
      <c r="G12" s="8"/>
      <c r="H12" s="8"/>
    </row>
    <row r="13" spans="1:8" ht="15.75">
      <c r="A13" s="17">
        <v>805</v>
      </c>
      <c r="B13" s="11">
        <v>171</v>
      </c>
      <c r="C13" s="11">
        <v>4</v>
      </c>
      <c r="D13" s="24" t="s">
        <v>41</v>
      </c>
      <c r="E13" s="25">
        <v>27000000</v>
      </c>
      <c r="F13" s="100"/>
      <c r="G13" s="2"/>
      <c r="H13" s="2"/>
    </row>
    <row r="14" spans="1:8" s="79" customFormat="1" ht="15.75">
      <c r="A14" s="139" t="s">
        <v>5</v>
      </c>
      <c r="B14" s="139"/>
      <c r="C14" s="139"/>
      <c r="D14" s="7"/>
      <c r="E14" s="26">
        <f>SUM(E9:E13)</f>
        <v>1198252000</v>
      </c>
      <c r="F14" s="100"/>
      <c r="G14" s="78"/>
      <c r="H14" s="78"/>
    </row>
    <row r="15" spans="1:8" s="79" customFormat="1" ht="15.75">
      <c r="A15" s="9">
        <v>809</v>
      </c>
      <c r="B15" s="14" t="s">
        <v>11</v>
      </c>
      <c r="C15" s="15">
        <v>4</v>
      </c>
      <c r="D15" s="5" t="s">
        <v>42</v>
      </c>
      <c r="E15" s="27">
        <v>20000000</v>
      </c>
      <c r="F15" s="100"/>
      <c r="G15" s="78"/>
      <c r="H15" s="78"/>
    </row>
    <row r="16" spans="1:8" s="90" customFormat="1" ht="15.75">
      <c r="A16" s="140" t="s">
        <v>12</v>
      </c>
      <c r="B16" s="141"/>
      <c r="C16" s="142"/>
      <c r="D16" s="9"/>
      <c r="E16" s="26">
        <f>SUM(E15)</f>
        <v>20000000</v>
      </c>
      <c r="F16" s="100"/>
      <c r="G16" s="8"/>
      <c r="H16" s="8"/>
    </row>
    <row r="17" spans="1:8" s="79" customFormat="1" ht="15.75">
      <c r="A17" s="9">
        <v>810</v>
      </c>
      <c r="B17" s="14" t="s">
        <v>13</v>
      </c>
      <c r="C17" s="15">
        <v>4</v>
      </c>
      <c r="D17" s="5" t="s">
        <v>43</v>
      </c>
      <c r="E17" s="27">
        <f>70000000</f>
        <v>70000000</v>
      </c>
      <c r="F17" s="100"/>
      <c r="G17" s="78"/>
      <c r="H17" s="78"/>
    </row>
    <row r="18" spans="1:8" s="90" customFormat="1" ht="15.75">
      <c r="A18" s="140" t="s">
        <v>44</v>
      </c>
      <c r="B18" s="141"/>
      <c r="C18" s="142"/>
      <c r="D18" s="6"/>
      <c r="E18" s="26">
        <f>E17</f>
        <v>70000000</v>
      </c>
      <c r="F18" s="100"/>
      <c r="G18" s="8"/>
      <c r="H18" s="8"/>
    </row>
    <row r="19" spans="1:8" s="79" customFormat="1" ht="15.75">
      <c r="A19" s="9">
        <v>811</v>
      </c>
      <c r="B19" s="14" t="s">
        <v>27</v>
      </c>
      <c r="C19" s="15">
        <v>4</v>
      </c>
      <c r="D19" s="5" t="s">
        <v>45</v>
      </c>
      <c r="E19" s="27">
        <v>12000000</v>
      </c>
      <c r="F19" s="100"/>
      <c r="G19" s="78"/>
      <c r="H19" s="78"/>
    </row>
    <row r="20" spans="1:8" s="90" customFormat="1" ht="15.75">
      <c r="A20" s="140" t="s">
        <v>29</v>
      </c>
      <c r="B20" s="141"/>
      <c r="C20" s="142"/>
      <c r="D20" s="6"/>
      <c r="E20" s="26">
        <f>E19</f>
        <v>12000000</v>
      </c>
      <c r="F20" s="100"/>
      <c r="G20" s="8"/>
      <c r="H20" s="8"/>
    </row>
    <row r="21" spans="1:8" s="79" customFormat="1" ht="15.75">
      <c r="A21" s="9">
        <v>814</v>
      </c>
      <c r="B21" s="14" t="s">
        <v>27</v>
      </c>
      <c r="C21" s="15">
        <v>4</v>
      </c>
      <c r="D21" s="5" t="s">
        <v>46</v>
      </c>
      <c r="E21" s="27">
        <v>9000000</v>
      </c>
      <c r="F21" s="100"/>
      <c r="G21" s="78"/>
      <c r="H21" s="78"/>
    </row>
    <row r="22" spans="1:8" s="90" customFormat="1" ht="15.75">
      <c r="A22" s="140" t="s">
        <v>8</v>
      </c>
      <c r="B22" s="141"/>
      <c r="C22" s="142"/>
      <c r="D22" s="6"/>
      <c r="E22" s="26">
        <f>E21</f>
        <v>9000000</v>
      </c>
      <c r="F22" s="100"/>
      <c r="G22" s="8"/>
      <c r="H22" s="8"/>
    </row>
    <row r="23" spans="1:8" s="90" customFormat="1" ht="15.75">
      <c r="A23" s="9">
        <v>819</v>
      </c>
      <c r="B23" s="14" t="s">
        <v>33</v>
      </c>
      <c r="C23" s="15">
        <v>4</v>
      </c>
      <c r="D23" s="5" t="s">
        <v>85</v>
      </c>
      <c r="E23" s="27">
        <v>29400000</v>
      </c>
      <c r="F23" s="100"/>
      <c r="G23" s="8"/>
      <c r="H23" s="8"/>
    </row>
    <row r="24" spans="1:8" s="90" customFormat="1" ht="15.75">
      <c r="A24" s="140" t="s">
        <v>9</v>
      </c>
      <c r="B24" s="141"/>
      <c r="C24" s="142"/>
      <c r="D24" s="6"/>
      <c r="E24" s="26">
        <f>E23</f>
        <v>29400000</v>
      </c>
      <c r="F24" s="80"/>
      <c r="G24" s="8"/>
      <c r="H24" s="8"/>
    </row>
    <row r="25" spans="1:8" ht="15.75">
      <c r="A25" s="17">
        <v>823</v>
      </c>
      <c r="B25" s="14" t="s">
        <v>47</v>
      </c>
      <c r="C25" s="15">
        <v>4</v>
      </c>
      <c r="D25" s="5" t="s">
        <v>48</v>
      </c>
      <c r="E25" s="28">
        <v>27000000</v>
      </c>
      <c r="F25" s="3"/>
      <c r="G25" s="2"/>
      <c r="H25" s="2"/>
    </row>
    <row r="26" spans="1:8" s="79" customFormat="1" ht="15.75">
      <c r="A26" s="139" t="s">
        <v>15</v>
      </c>
      <c r="B26" s="139"/>
      <c r="C26" s="139"/>
      <c r="D26" s="7"/>
      <c r="E26" s="29">
        <f>E25</f>
        <v>27000000</v>
      </c>
      <c r="F26" s="77"/>
      <c r="G26" s="78"/>
      <c r="H26" s="78"/>
    </row>
    <row r="27" spans="1:8" ht="15.75">
      <c r="A27" s="140" t="s">
        <v>35</v>
      </c>
      <c r="B27" s="141"/>
      <c r="C27" s="141"/>
      <c r="D27" s="142"/>
      <c r="E27" s="29">
        <f>E14+E16+E18+E20+E22+E24+E26</f>
        <v>1365652000</v>
      </c>
      <c r="F27" s="77"/>
      <c r="G27" s="91"/>
      <c r="H27" s="2"/>
    </row>
    <row r="28" spans="1:8" s="84" customFormat="1" ht="20.25" customHeight="1">
      <c r="A28" s="143" t="s">
        <v>132</v>
      </c>
      <c r="B28" s="143"/>
      <c r="C28" s="143"/>
      <c r="D28" s="143"/>
      <c r="E28" s="143"/>
      <c r="F28" s="82"/>
      <c r="G28" s="83"/>
      <c r="H28" s="83"/>
    </row>
    <row r="29" spans="1:8" s="84" customFormat="1" ht="15.75">
      <c r="A29" s="18"/>
      <c r="B29" s="19"/>
      <c r="C29" s="20"/>
      <c r="D29" s="18"/>
      <c r="E29" s="101"/>
      <c r="F29" s="82"/>
      <c r="G29" s="83"/>
      <c r="H29" s="83"/>
    </row>
    <row r="30" spans="1:8" s="84" customFormat="1" ht="15" hidden="1">
      <c r="A30" s="18"/>
      <c r="B30" s="19"/>
      <c r="C30" s="20"/>
      <c r="D30" s="144"/>
      <c r="E30" s="144"/>
      <c r="F30" s="82"/>
      <c r="G30" s="83"/>
      <c r="H30" s="83"/>
    </row>
    <row r="31" spans="1:5" ht="14.25" hidden="1">
      <c r="A31" s="136"/>
      <c r="B31" s="136"/>
      <c r="C31" s="136"/>
      <c r="D31" s="136"/>
      <c r="E31" s="136"/>
    </row>
    <row r="32" spans="1:5" ht="14.25" hidden="1">
      <c r="A32" s="136"/>
      <c r="B32" s="136"/>
      <c r="C32" s="136"/>
      <c r="D32" s="136"/>
      <c r="E32" s="136"/>
    </row>
    <row r="33" ht="15" hidden="1"/>
    <row r="34" ht="15" hidden="1"/>
    <row r="35" ht="15" hidden="1"/>
    <row r="36" spans="1:5" ht="18.75" customHeight="1" hidden="1">
      <c r="A36" s="1"/>
      <c r="B36" s="96"/>
      <c r="C36" s="97"/>
      <c r="D36" s="1"/>
      <c r="E36" s="35"/>
    </row>
    <row r="37" ht="15" hidden="1"/>
    <row r="38" ht="15">
      <c r="E38" s="103"/>
    </row>
  </sheetData>
  <sheetProtection/>
  <mergeCells count="19">
    <mergeCell ref="A32:E32"/>
    <mergeCell ref="A22:C22"/>
    <mergeCell ref="A24:C24"/>
    <mergeCell ref="A26:C26"/>
    <mergeCell ref="A27:D27"/>
    <mergeCell ref="A28:E28"/>
    <mergeCell ref="D30:E30"/>
    <mergeCell ref="A7:E7"/>
    <mergeCell ref="A14:C14"/>
    <mergeCell ref="A16:C16"/>
    <mergeCell ref="A18:C18"/>
    <mergeCell ref="A20:C20"/>
    <mergeCell ref="A31:E31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79"/>
  <sheetViews>
    <sheetView zoomScalePageLayoutView="0" workbookViewId="0" topLeftCell="A24">
      <selection activeCell="E38" sqref="E38"/>
    </sheetView>
  </sheetViews>
  <sheetFormatPr defaultColWidth="8.796875" defaultRowHeight="15"/>
  <cols>
    <col min="1" max="1" width="6.09765625" style="30" customWidth="1"/>
    <col min="2" max="2" width="8.69921875" style="31" customWidth="1"/>
    <col min="3" max="3" width="9" style="31" customWidth="1"/>
    <col min="4" max="4" width="8.8984375" style="31" customWidth="1"/>
    <col min="5" max="5" width="34.59765625" style="32" customWidth="1"/>
    <col min="6" max="6" width="14.69921875" style="33" customWidth="1"/>
    <col min="7" max="16384" width="9" style="32" customWidth="1"/>
  </cols>
  <sheetData>
    <row r="1" ht="6.75" customHeight="1"/>
    <row r="2" spans="1:3" ht="15.75">
      <c r="A2" s="145" t="s">
        <v>1</v>
      </c>
      <c r="B2" s="145"/>
      <c r="C2" s="145"/>
    </row>
    <row r="3" spans="1:3" ht="15.75">
      <c r="A3" s="145" t="s">
        <v>129</v>
      </c>
      <c r="B3" s="145"/>
      <c r="C3" s="145"/>
    </row>
    <row r="4" spans="1:6" s="36" customFormat="1" ht="15.75">
      <c r="A4" s="146" t="s">
        <v>49</v>
      </c>
      <c r="B4" s="146"/>
      <c r="C4" s="146"/>
      <c r="D4" s="146"/>
      <c r="E4" s="146"/>
      <c r="F4" s="146"/>
    </row>
    <row r="5" spans="1:6" s="36" customFormat="1" ht="15.75">
      <c r="A5" s="146" t="s">
        <v>18</v>
      </c>
      <c r="B5" s="146"/>
      <c r="C5" s="146"/>
      <c r="D5" s="146"/>
      <c r="E5" s="146"/>
      <c r="F5" s="146"/>
    </row>
    <row r="6" spans="1:6" s="36" customFormat="1" ht="15.75">
      <c r="A6" s="146" t="s">
        <v>50</v>
      </c>
      <c r="B6" s="146"/>
      <c r="C6" s="146"/>
      <c r="D6" s="146"/>
      <c r="E6" s="146"/>
      <c r="F6" s="146"/>
    </row>
    <row r="7" spans="1:6" s="36" customFormat="1" ht="15.75">
      <c r="A7" s="147" t="s">
        <v>130</v>
      </c>
      <c r="B7" s="147"/>
      <c r="C7" s="147"/>
      <c r="D7" s="147"/>
      <c r="E7" s="147"/>
      <c r="F7" s="147"/>
    </row>
    <row r="8" spans="1:6" s="36" customFormat="1" ht="15.75">
      <c r="A8" s="38"/>
      <c r="B8" s="37"/>
      <c r="C8" s="37"/>
      <c r="D8" s="37"/>
      <c r="E8" s="37"/>
      <c r="F8" s="37"/>
    </row>
    <row r="9" spans="1:6" s="36" customFormat="1" ht="15.75">
      <c r="A9" s="151" t="s">
        <v>51</v>
      </c>
      <c r="B9" s="151"/>
      <c r="C9" s="151"/>
      <c r="D9" s="151"/>
      <c r="E9" s="37"/>
      <c r="F9" s="37"/>
    </row>
    <row r="10" spans="1:6" s="36" customFormat="1" ht="16.5" thickBot="1">
      <c r="A10" s="152" t="s">
        <v>52</v>
      </c>
      <c r="B10" s="152"/>
      <c r="C10" s="152"/>
      <c r="D10" s="152"/>
      <c r="E10" s="152"/>
      <c r="F10" s="152"/>
    </row>
    <row r="11" spans="1:6" s="36" customFormat="1" ht="24.75" customHeight="1" thickTop="1">
      <c r="A11" s="153" t="s">
        <v>53</v>
      </c>
      <c r="B11" s="155" t="s">
        <v>21</v>
      </c>
      <c r="C11" s="155" t="s">
        <v>54</v>
      </c>
      <c r="D11" s="155" t="s">
        <v>55</v>
      </c>
      <c r="E11" s="155" t="s">
        <v>2</v>
      </c>
      <c r="F11" s="157" t="s">
        <v>0</v>
      </c>
    </row>
    <row r="12" spans="1:6" s="36" customFormat="1" ht="21.75" customHeight="1">
      <c r="A12" s="154"/>
      <c r="B12" s="156"/>
      <c r="C12" s="156"/>
      <c r="D12" s="156"/>
      <c r="E12" s="156"/>
      <c r="F12" s="158"/>
    </row>
    <row r="13" spans="1:6" ht="15.75">
      <c r="A13" s="112">
        <v>13</v>
      </c>
      <c r="B13" s="39">
        <v>805</v>
      </c>
      <c r="C13" s="40">
        <v>341</v>
      </c>
      <c r="D13" s="41">
        <v>6001</v>
      </c>
      <c r="E13" s="42" t="s">
        <v>56</v>
      </c>
      <c r="F13" s="43">
        <v>1067793000</v>
      </c>
    </row>
    <row r="14" spans="1:6" ht="15.75">
      <c r="A14" s="112">
        <v>13</v>
      </c>
      <c r="B14" s="39">
        <v>805</v>
      </c>
      <c r="C14" s="40">
        <v>341</v>
      </c>
      <c r="D14" s="41">
        <v>6101</v>
      </c>
      <c r="E14" s="42" t="s">
        <v>58</v>
      </c>
      <c r="F14" s="43">
        <v>35760000</v>
      </c>
    </row>
    <row r="15" spans="1:6" ht="15.75">
      <c r="A15" s="112">
        <v>13</v>
      </c>
      <c r="B15" s="39">
        <v>805</v>
      </c>
      <c r="C15" s="40">
        <v>341</v>
      </c>
      <c r="D15" s="41">
        <v>6102</v>
      </c>
      <c r="E15" s="42" t="s">
        <v>59</v>
      </c>
      <c r="F15" s="43">
        <v>178800000</v>
      </c>
    </row>
    <row r="16" spans="1:6" ht="15.75">
      <c r="A16" s="112">
        <v>13</v>
      </c>
      <c r="B16" s="39">
        <v>805</v>
      </c>
      <c r="C16" s="40">
        <v>341</v>
      </c>
      <c r="D16" s="41">
        <v>6124</v>
      </c>
      <c r="E16" s="42" t="s">
        <v>60</v>
      </c>
      <c r="F16" s="43">
        <v>275888000</v>
      </c>
    </row>
    <row r="17" spans="1:6" ht="15.75">
      <c r="A17" s="112">
        <v>13</v>
      </c>
      <c r="B17" s="39">
        <v>805</v>
      </c>
      <c r="C17" s="40">
        <v>341</v>
      </c>
      <c r="D17" s="41">
        <v>6201</v>
      </c>
      <c r="E17" s="42" t="s">
        <v>61</v>
      </c>
      <c r="F17" s="43">
        <v>20000000</v>
      </c>
    </row>
    <row r="18" spans="1:6" ht="15.75">
      <c r="A18" s="112">
        <v>13</v>
      </c>
      <c r="B18" s="39">
        <v>805</v>
      </c>
      <c r="C18" s="40">
        <v>341</v>
      </c>
      <c r="D18" s="41">
        <v>6301</v>
      </c>
      <c r="E18" s="42" t="s">
        <v>62</v>
      </c>
      <c r="F18" s="43">
        <v>218154000</v>
      </c>
    </row>
    <row r="19" spans="1:6" ht="15.75">
      <c r="A19" s="112">
        <v>13</v>
      </c>
      <c r="B19" s="39">
        <v>805</v>
      </c>
      <c r="C19" s="40">
        <v>341</v>
      </c>
      <c r="D19" s="41">
        <v>6302</v>
      </c>
      <c r="E19" s="42" t="s">
        <v>63</v>
      </c>
      <c r="F19" s="43">
        <v>41685000</v>
      </c>
    </row>
    <row r="20" spans="1:6" ht="15.75">
      <c r="A20" s="112">
        <v>13</v>
      </c>
      <c r="B20" s="39">
        <v>805</v>
      </c>
      <c r="C20" s="40">
        <v>341</v>
      </c>
      <c r="D20" s="41">
        <v>6303</v>
      </c>
      <c r="E20" s="42" t="s">
        <v>64</v>
      </c>
      <c r="F20" s="43">
        <v>22071000</v>
      </c>
    </row>
    <row r="21" spans="1:6" ht="15.75">
      <c r="A21" s="112">
        <v>13</v>
      </c>
      <c r="B21" s="39">
        <v>805</v>
      </c>
      <c r="C21" s="40">
        <v>341</v>
      </c>
      <c r="D21" s="41">
        <v>6353</v>
      </c>
      <c r="E21" s="42" t="s">
        <v>65</v>
      </c>
      <c r="F21" s="43">
        <v>311470000</v>
      </c>
    </row>
    <row r="22" spans="1:6" ht="15.75">
      <c r="A22" s="112">
        <v>13</v>
      </c>
      <c r="B22" s="39">
        <v>805</v>
      </c>
      <c r="C22" s="40">
        <v>341</v>
      </c>
      <c r="D22" s="41">
        <v>6404</v>
      </c>
      <c r="E22" s="42" t="s">
        <v>66</v>
      </c>
      <c r="F22" s="43">
        <v>80000000</v>
      </c>
    </row>
    <row r="23" spans="1:6" ht="15.75">
      <c r="A23" s="112">
        <v>13</v>
      </c>
      <c r="B23" s="39">
        <v>805</v>
      </c>
      <c r="C23" s="40">
        <v>341</v>
      </c>
      <c r="D23" s="41">
        <v>6501</v>
      </c>
      <c r="E23" s="42" t="s">
        <v>67</v>
      </c>
      <c r="F23" s="43">
        <v>16800000</v>
      </c>
    </row>
    <row r="24" spans="1:6" ht="15.75">
      <c r="A24" s="112">
        <v>13</v>
      </c>
      <c r="B24" s="39">
        <v>805</v>
      </c>
      <c r="C24" s="40">
        <v>341</v>
      </c>
      <c r="D24" s="41">
        <v>6502</v>
      </c>
      <c r="E24" s="42" t="s">
        <v>68</v>
      </c>
      <c r="F24" s="43">
        <v>9000000</v>
      </c>
    </row>
    <row r="25" spans="1:6" ht="15.75">
      <c r="A25" s="112">
        <v>13</v>
      </c>
      <c r="B25" s="39">
        <v>805</v>
      </c>
      <c r="C25" s="40">
        <v>341</v>
      </c>
      <c r="D25" s="41">
        <v>6503</v>
      </c>
      <c r="E25" s="42" t="s">
        <v>69</v>
      </c>
      <c r="F25" s="43">
        <v>5000000</v>
      </c>
    </row>
    <row r="26" spans="1:6" s="36" customFormat="1" ht="15.75">
      <c r="A26" s="112">
        <v>13</v>
      </c>
      <c r="B26" s="39">
        <v>805</v>
      </c>
      <c r="C26" s="40">
        <v>341</v>
      </c>
      <c r="D26" s="41">
        <v>6551</v>
      </c>
      <c r="E26" s="42" t="s">
        <v>70</v>
      </c>
      <c r="F26" s="43">
        <v>35327000</v>
      </c>
    </row>
    <row r="27" spans="1:6" ht="15.75">
      <c r="A27" s="112">
        <v>13</v>
      </c>
      <c r="B27" s="39">
        <v>805</v>
      </c>
      <c r="C27" s="40">
        <v>341</v>
      </c>
      <c r="D27" s="41">
        <v>6552</v>
      </c>
      <c r="E27" s="42" t="s">
        <v>71</v>
      </c>
      <c r="F27" s="43">
        <v>25000000</v>
      </c>
    </row>
    <row r="28" spans="1:6" s="36" customFormat="1" ht="15.75">
      <c r="A28" s="112">
        <v>13</v>
      </c>
      <c r="B28" s="39">
        <v>805</v>
      </c>
      <c r="C28" s="40">
        <v>341</v>
      </c>
      <c r="D28" s="41">
        <v>6601</v>
      </c>
      <c r="E28" s="42" t="s">
        <v>72</v>
      </c>
      <c r="F28" s="43">
        <v>3500000</v>
      </c>
    </row>
    <row r="29" spans="1:6" ht="15.75">
      <c r="A29" s="112">
        <v>13</v>
      </c>
      <c r="B29" s="39">
        <v>805</v>
      </c>
      <c r="C29" s="40">
        <v>341</v>
      </c>
      <c r="D29" s="41">
        <v>6603</v>
      </c>
      <c r="E29" s="42" t="s">
        <v>73</v>
      </c>
      <c r="F29" s="43">
        <v>3500000</v>
      </c>
    </row>
    <row r="30" spans="1:6" s="36" customFormat="1" ht="15.75">
      <c r="A30" s="112">
        <v>13</v>
      </c>
      <c r="B30" s="39">
        <v>805</v>
      </c>
      <c r="C30" s="40">
        <v>341</v>
      </c>
      <c r="D30" s="41">
        <v>6605</v>
      </c>
      <c r="E30" s="42" t="s">
        <v>74</v>
      </c>
      <c r="F30" s="43">
        <v>14400000</v>
      </c>
    </row>
    <row r="31" spans="1:6" ht="15.75">
      <c r="A31" s="112">
        <v>13</v>
      </c>
      <c r="B31" s="39">
        <v>805</v>
      </c>
      <c r="C31" s="40">
        <v>341</v>
      </c>
      <c r="D31" s="41">
        <v>6608</v>
      </c>
      <c r="E31" s="42" t="s">
        <v>75</v>
      </c>
      <c r="F31" s="43">
        <v>7000000</v>
      </c>
    </row>
    <row r="32" spans="1:6" ht="15.75">
      <c r="A32" s="112">
        <v>13</v>
      </c>
      <c r="B32" s="39">
        <v>805</v>
      </c>
      <c r="C32" s="40">
        <v>341</v>
      </c>
      <c r="D32" s="41">
        <v>6658</v>
      </c>
      <c r="E32" s="42" t="s">
        <v>76</v>
      </c>
      <c r="F32" s="43">
        <v>20000000</v>
      </c>
    </row>
    <row r="33" spans="1:6" ht="15.75">
      <c r="A33" s="112">
        <v>13</v>
      </c>
      <c r="B33" s="39">
        <v>805</v>
      </c>
      <c r="C33" s="40">
        <v>341</v>
      </c>
      <c r="D33" s="41">
        <v>6449</v>
      </c>
      <c r="E33" s="42" t="s">
        <v>77</v>
      </c>
      <c r="F33" s="43">
        <v>20400000</v>
      </c>
    </row>
    <row r="34" spans="1:6" ht="15.75">
      <c r="A34" s="112">
        <v>13</v>
      </c>
      <c r="B34" s="39">
        <v>805</v>
      </c>
      <c r="C34" s="40">
        <v>341</v>
      </c>
      <c r="D34" s="41">
        <v>6449</v>
      </c>
      <c r="E34" s="42" t="s">
        <v>78</v>
      </c>
      <c r="F34" s="43">
        <v>3960000</v>
      </c>
    </row>
    <row r="35" spans="1:6" ht="33.75" customHeight="1">
      <c r="A35" s="112">
        <v>13</v>
      </c>
      <c r="B35" s="39">
        <v>805</v>
      </c>
      <c r="C35" s="40">
        <v>341</v>
      </c>
      <c r="D35" s="41">
        <v>6449</v>
      </c>
      <c r="E35" s="44" t="s">
        <v>119</v>
      </c>
      <c r="F35" s="43">
        <v>6000000</v>
      </c>
    </row>
    <row r="36" spans="1:6" ht="15.75">
      <c r="A36" s="112">
        <v>13</v>
      </c>
      <c r="B36" s="39">
        <v>805</v>
      </c>
      <c r="C36" s="40">
        <v>341</v>
      </c>
      <c r="D36" s="41">
        <v>6704</v>
      </c>
      <c r="E36" s="42" t="s">
        <v>79</v>
      </c>
      <c r="F36" s="43">
        <v>30000000</v>
      </c>
    </row>
    <row r="37" spans="1:6" ht="15.75">
      <c r="A37" s="112">
        <v>13</v>
      </c>
      <c r="B37" s="39">
        <v>805</v>
      </c>
      <c r="C37" s="40">
        <v>341</v>
      </c>
      <c r="D37" s="41">
        <v>6912</v>
      </c>
      <c r="E37" s="42" t="s">
        <v>80</v>
      </c>
      <c r="F37" s="43">
        <v>35000000</v>
      </c>
    </row>
    <row r="38" spans="1:6" ht="15.75">
      <c r="A38" s="112">
        <v>13</v>
      </c>
      <c r="B38" s="39">
        <v>805</v>
      </c>
      <c r="C38" s="40">
        <v>341</v>
      </c>
      <c r="D38" s="41">
        <v>7001</v>
      </c>
      <c r="E38" s="42" t="s">
        <v>127</v>
      </c>
      <c r="F38" s="43">
        <v>17000000</v>
      </c>
    </row>
    <row r="39" spans="1:6" ht="15.75">
      <c r="A39" s="112">
        <v>13</v>
      </c>
      <c r="B39" s="39">
        <v>805</v>
      </c>
      <c r="C39" s="40">
        <v>341</v>
      </c>
      <c r="D39" s="41">
        <v>7049</v>
      </c>
      <c r="E39" s="42" t="s">
        <v>57</v>
      </c>
      <c r="F39" s="43">
        <v>17880000</v>
      </c>
    </row>
    <row r="40" spans="1:6" ht="15.75">
      <c r="A40" s="112">
        <v>13</v>
      </c>
      <c r="B40" s="39">
        <v>805</v>
      </c>
      <c r="C40" s="40">
        <v>341</v>
      </c>
      <c r="D40" s="41">
        <v>7799</v>
      </c>
      <c r="E40" s="42" t="s">
        <v>4</v>
      </c>
      <c r="F40" s="43">
        <v>20000000</v>
      </c>
    </row>
    <row r="41" spans="1:6" ht="15.75">
      <c r="A41" s="112">
        <v>13</v>
      </c>
      <c r="B41" s="39">
        <v>805</v>
      </c>
      <c r="C41" s="40">
        <v>341</v>
      </c>
      <c r="D41" s="41">
        <v>7799</v>
      </c>
      <c r="E41" s="42" t="s">
        <v>81</v>
      </c>
      <c r="F41" s="43">
        <v>4500000</v>
      </c>
    </row>
    <row r="42" spans="1:6" ht="15.75">
      <c r="A42" s="112">
        <v>13</v>
      </c>
      <c r="B42" s="39">
        <v>805</v>
      </c>
      <c r="C42" s="40">
        <v>341</v>
      </c>
      <c r="D42" s="41">
        <v>7761</v>
      </c>
      <c r="E42" s="42" t="s">
        <v>82</v>
      </c>
      <c r="F42" s="43">
        <v>35000000</v>
      </c>
    </row>
    <row r="43" spans="1:6" s="45" customFormat="1" ht="18.75" customHeight="1">
      <c r="A43" s="164" t="s">
        <v>5</v>
      </c>
      <c r="B43" s="165"/>
      <c r="C43" s="165"/>
      <c r="D43" s="166"/>
      <c r="E43" s="119"/>
      <c r="F43" s="120">
        <f>SUM(F13:F42)</f>
        <v>2580888000</v>
      </c>
    </row>
    <row r="44" spans="1:6" s="50" customFormat="1" ht="15.75">
      <c r="A44" s="113">
        <v>13</v>
      </c>
      <c r="B44" s="47">
        <v>811</v>
      </c>
      <c r="C44" s="47">
        <v>361</v>
      </c>
      <c r="D44" s="48">
        <v>6551</v>
      </c>
      <c r="E44" s="24" t="s">
        <v>70</v>
      </c>
      <c r="F44" s="49">
        <v>3500000</v>
      </c>
    </row>
    <row r="45" spans="1:6" s="50" customFormat="1" ht="15.75">
      <c r="A45" s="113">
        <v>13</v>
      </c>
      <c r="B45" s="51">
        <v>811</v>
      </c>
      <c r="C45" s="47">
        <v>361</v>
      </c>
      <c r="D45" s="52">
        <v>6658</v>
      </c>
      <c r="E45" s="24" t="s">
        <v>76</v>
      </c>
      <c r="F45" s="49">
        <v>6000000</v>
      </c>
    </row>
    <row r="46" spans="1:6" s="50" customFormat="1" ht="15.75">
      <c r="A46" s="113">
        <v>13</v>
      </c>
      <c r="B46" s="51">
        <v>811</v>
      </c>
      <c r="C46" s="47">
        <v>361</v>
      </c>
      <c r="D46" s="53">
        <v>7799</v>
      </c>
      <c r="E46" s="24" t="s">
        <v>14</v>
      </c>
      <c r="F46" s="49">
        <v>14000000</v>
      </c>
    </row>
    <row r="47" spans="1:6" s="50" customFormat="1" ht="15.75">
      <c r="A47" s="114">
        <v>13</v>
      </c>
      <c r="B47" s="55">
        <v>811</v>
      </c>
      <c r="C47" s="47">
        <v>361</v>
      </c>
      <c r="D47" s="56">
        <v>7799</v>
      </c>
      <c r="E47" s="24" t="s">
        <v>83</v>
      </c>
      <c r="F47" s="49">
        <v>10800000</v>
      </c>
    </row>
    <row r="48" spans="1:6" s="45" customFormat="1" ht="18.75" customHeight="1">
      <c r="A48" s="164" t="s">
        <v>29</v>
      </c>
      <c r="B48" s="165"/>
      <c r="C48" s="165"/>
      <c r="D48" s="166"/>
      <c r="E48" s="119"/>
      <c r="F48" s="120">
        <f>SUM(F44:F47)</f>
        <v>34300000</v>
      </c>
    </row>
    <row r="49" spans="1:6" ht="15.75">
      <c r="A49" s="113">
        <v>13</v>
      </c>
      <c r="B49" s="47">
        <v>812</v>
      </c>
      <c r="C49" s="47">
        <v>361</v>
      </c>
      <c r="D49" s="48">
        <v>6551</v>
      </c>
      <c r="E49" s="24" t="s">
        <v>70</v>
      </c>
      <c r="F49" s="49">
        <v>3500000</v>
      </c>
    </row>
    <row r="50" spans="1:6" ht="15.75">
      <c r="A50" s="113">
        <v>13</v>
      </c>
      <c r="B50" s="51">
        <v>812</v>
      </c>
      <c r="C50" s="47">
        <v>361</v>
      </c>
      <c r="D50" s="52">
        <v>6658</v>
      </c>
      <c r="E50" s="24" t="s">
        <v>76</v>
      </c>
      <c r="F50" s="49">
        <v>6000000</v>
      </c>
    </row>
    <row r="51" spans="1:6" ht="15.75">
      <c r="A51" s="113">
        <v>13</v>
      </c>
      <c r="B51" s="47">
        <v>812</v>
      </c>
      <c r="C51" s="47">
        <v>361</v>
      </c>
      <c r="D51" s="53">
        <v>7799</v>
      </c>
      <c r="E51" s="24" t="s">
        <v>14</v>
      </c>
      <c r="F51" s="49">
        <v>14000000</v>
      </c>
    </row>
    <row r="52" spans="1:6" ht="15.75">
      <c r="A52" s="113">
        <v>13</v>
      </c>
      <c r="B52" s="51">
        <v>812</v>
      </c>
      <c r="C52" s="47">
        <v>361</v>
      </c>
      <c r="D52" s="56">
        <v>7799</v>
      </c>
      <c r="E52" s="24" t="s">
        <v>84</v>
      </c>
      <c r="F52" s="49">
        <v>10800000</v>
      </c>
    </row>
    <row r="53" spans="1:6" s="45" customFormat="1" ht="18.75" customHeight="1">
      <c r="A53" s="164" t="s">
        <v>6</v>
      </c>
      <c r="B53" s="165"/>
      <c r="C53" s="165"/>
      <c r="D53" s="166"/>
      <c r="E53" s="119"/>
      <c r="F53" s="120">
        <f>SUM(F49:F52)</f>
        <v>34300000</v>
      </c>
    </row>
    <row r="54" spans="1:6" ht="15.75">
      <c r="A54" s="113">
        <v>13</v>
      </c>
      <c r="B54" s="47">
        <v>813</v>
      </c>
      <c r="C54" s="47">
        <v>361</v>
      </c>
      <c r="D54" s="48">
        <v>6551</v>
      </c>
      <c r="E54" s="24" t="s">
        <v>70</v>
      </c>
      <c r="F54" s="49">
        <v>3000000</v>
      </c>
    </row>
    <row r="55" spans="1:6" ht="15.75">
      <c r="A55" s="113">
        <v>13</v>
      </c>
      <c r="B55" s="51">
        <v>813</v>
      </c>
      <c r="C55" s="121">
        <v>361</v>
      </c>
      <c r="D55" s="52">
        <v>6658</v>
      </c>
      <c r="E55" s="24" t="s">
        <v>76</v>
      </c>
      <c r="F55" s="49">
        <v>6000000</v>
      </c>
    </row>
    <row r="56" spans="1:6" ht="15.75">
      <c r="A56" s="113">
        <v>13</v>
      </c>
      <c r="B56" s="51">
        <v>813</v>
      </c>
      <c r="C56" s="47">
        <v>361</v>
      </c>
      <c r="D56" s="52">
        <v>7799</v>
      </c>
      <c r="E56" s="24" t="s">
        <v>14</v>
      </c>
      <c r="F56" s="49">
        <v>14000000</v>
      </c>
    </row>
    <row r="57" spans="1:6" ht="15.75">
      <c r="A57" s="113">
        <v>13</v>
      </c>
      <c r="B57" s="51">
        <v>813</v>
      </c>
      <c r="C57" s="47">
        <v>361</v>
      </c>
      <c r="D57" s="52">
        <v>7799</v>
      </c>
      <c r="E57" s="24" t="s">
        <v>84</v>
      </c>
      <c r="F57" s="49">
        <v>10800000</v>
      </c>
    </row>
    <row r="58" spans="1:6" s="45" customFormat="1" ht="18.75" customHeight="1">
      <c r="A58" s="164" t="s">
        <v>7</v>
      </c>
      <c r="B58" s="165"/>
      <c r="C58" s="165"/>
      <c r="D58" s="166"/>
      <c r="E58" s="119"/>
      <c r="F58" s="120">
        <f>SUM(F54:F57)</f>
        <v>33800000</v>
      </c>
    </row>
    <row r="59" spans="1:6" ht="15.75">
      <c r="A59" s="113">
        <v>13</v>
      </c>
      <c r="B59" s="51">
        <v>814</v>
      </c>
      <c r="C59" s="47">
        <v>361</v>
      </c>
      <c r="D59" s="48">
        <v>6551</v>
      </c>
      <c r="E59" s="24" t="s">
        <v>70</v>
      </c>
      <c r="F59" s="49">
        <v>4000000</v>
      </c>
    </row>
    <row r="60" spans="1:6" ht="15.75">
      <c r="A60" s="113">
        <v>13</v>
      </c>
      <c r="B60" s="51">
        <v>814</v>
      </c>
      <c r="C60" s="47">
        <v>361</v>
      </c>
      <c r="D60" s="52">
        <v>6658</v>
      </c>
      <c r="E60" s="24" t="s">
        <v>76</v>
      </c>
      <c r="F60" s="49">
        <v>6000000</v>
      </c>
    </row>
    <row r="61" spans="1:6" ht="15.75">
      <c r="A61" s="113">
        <v>13</v>
      </c>
      <c r="B61" s="51">
        <v>814</v>
      </c>
      <c r="C61" s="122">
        <v>361</v>
      </c>
      <c r="D61" s="53">
        <v>7799</v>
      </c>
      <c r="E61" s="24" t="s">
        <v>14</v>
      </c>
      <c r="F61" s="49">
        <v>14000000</v>
      </c>
    </row>
    <row r="62" spans="1:6" ht="15.75">
      <c r="A62" s="113">
        <v>13</v>
      </c>
      <c r="B62" s="51">
        <v>814</v>
      </c>
      <c r="C62" s="122">
        <v>361</v>
      </c>
      <c r="D62" s="53">
        <v>7799</v>
      </c>
      <c r="E62" s="24" t="s">
        <v>84</v>
      </c>
      <c r="F62" s="49">
        <v>10800000</v>
      </c>
    </row>
    <row r="63" spans="1:6" s="45" customFormat="1" ht="18.75" customHeight="1">
      <c r="A63" s="164" t="s">
        <v>8</v>
      </c>
      <c r="B63" s="165"/>
      <c r="C63" s="165"/>
      <c r="D63" s="166"/>
      <c r="E63" s="119"/>
      <c r="F63" s="120">
        <f>SUM(F59:F62)</f>
        <v>34800000</v>
      </c>
    </row>
    <row r="64" spans="1:6" ht="15.75">
      <c r="A64" s="113">
        <v>13</v>
      </c>
      <c r="B64" s="121">
        <v>819</v>
      </c>
      <c r="C64" s="121">
        <v>351</v>
      </c>
      <c r="D64" s="48">
        <v>6551</v>
      </c>
      <c r="E64" s="24" t="s">
        <v>70</v>
      </c>
      <c r="F64" s="49">
        <v>5900000</v>
      </c>
    </row>
    <row r="65" spans="1:6" ht="15.75">
      <c r="A65" s="113">
        <v>13</v>
      </c>
      <c r="B65" s="121">
        <v>819</v>
      </c>
      <c r="C65" s="121">
        <v>351</v>
      </c>
      <c r="D65" s="52">
        <v>6658</v>
      </c>
      <c r="E65" s="24" t="s">
        <v>76</v>
      </c>
      <c r="F65" s="49">
        <v>15000000</v>
      </c>
    </row>
    <row r="66" spans="1:6" ht="15.75">
      <c r="A66" s="113">
        <v>13</v>
      </c>
      <c r="B66" s="121">
        <v>819</v>
      </c>
      <c r="C66" s="121">
        <v>351</v>
      </c>
      <c r="D66" s="48">
        <v>7854</v>
      </c>
      <c r="E66" s="24" t="s">
        <v>121</v>
      </c>
      <c r="F66" s="49">
        <v>75100000</v>
      </c>
    </row>
    <row r="67" spans="1:6" ht="15.75">
      <c r="A67" s="113">
        <v>13</v>
      </c>
      <c r="B67" s="123">
        <v>819</v>
      </c>
      <c r="C67" s="124">
        <v>351</v>
      </c>
      <c r="D67" s="125">
        <v>7799</v>
      </c>
      <c r="E67" s="24" t="s">
        <v>85</v>
      </c>
      <c r="F67" s="49">
        <v>26000000</v>
      </c>
    </row>
    <row r="68" spans="1:6" s="45" customFormat="1" ht="18.75" customHeight="1">
      <c r="A68" s="164" t="s">
        <v>9</v>
      </c>
      <c r="B68" s="165"/>
      <c r="C68" s="165"/>
      <c r="D68" s="166"/>
      <c r="E68" s="119"/>
      <c r="F68" s="120">
        <f>F67+F64+F66+F65</f>
        <v>122000000</v>
      </c>
    </row>
    <row r="69" spans="1:6" ht="15.75">
      <c r="A69" s="113">
        <v>13</v>
      </c>
      <c r="B69" s="51">
        <v>820</v>
      </c>
      <c r="C69" s="47">
        <v>361</v>
      </c>
      <c r="D69" s="48">
        <v>6551</v>
      </c>
      <c r="E69" s="24" t="s">
        <v>70</v>
      </c>
      <c r="F69" s="49">
        <v>3500000</v>
      </c>
    </row>
    <row r="70" spans="1:6" ht="15.75">
      <c r="A70" s="113">
        <v>13</v>
      </c>
      <c r="B70" s="51">
        <v>820</v>
      </c>
      <c r="C70" s="122">
        <v>361</v>
      </c>
      <c r="D70" s="52">
        <v>6658</v>
      </c>
      <c r="E70" s="24" t="s">
        <v>76</v>
      </c>
      <c r="F70" s="49">
        <v>6000000</v>
      </c>
    </row>
    <row r="71" spans="1:6" ht="15.75">
      <c r="A71" s="113">
        <v>13</v>
      </c>
      <c r="B71" s="51">
        <v>820</v>
      </c>
      <c r="C71" s="122">
        <v>361</v>
      </c>
      <c r="D71" s="52">
        <v>7799</v>
      </c>
      <c r="E71" s="24" t="s">
        <v>14</v>
      </c>
      <c r="F71" s="49">
        <v>14000000</v>
      </c>
    </row>
    <row r="72" spans="1:6" ht="15.75">
      <c r="A72" s="113">
        <v>13</v>
      </c>
      <c r="B72" s="51">
        <v>820</v>
      </c>
      <c r="C72" s="122">
        <v>361</v>
      </c>
      <c r="D72" s="53">
        <v>7799</v>
      </c>
      <c r="E72" s="24" t="s">
        <v>84</v>
      </c>
      <c r="F72" s="49">
        <v>10800000</v>
      </c>
    </row>
    <row r="73" spans="1:6" s="57" customFormat="1" ht="18.75" customHeight="1">
      <c r="A73" s="167" t="s">
        <v>10</v>
      </c>
      <c r="B73" s="168"/>
      <c r="C73" s="168"/>
      <c r="D73" s="169"/>
      <c r="E73" s="126"/>
      <c r="F73" s="127">
        <f>SUM(F69:F72)</f>
        <v>34300000</v>
      </c>
    </row>
    <row r="74" spans="1:6" s="108" customFormat="1" ht="15.75">
      <c r="A74" s="115">
        <v>13</v>
      </c>
      <c r="B74" s="110">
        <v>860</v>
      </c>
      <c r="C74" s="110">
        <v>374</v>
      </c>
      <c r="D74" s="110">
        <v>7262</v>
      </c>
      <c r="E74" s="109" t="s">
        <v>122</v>
      </c>
      <c r="F74" s="111">
        <v>71300000</v>
      </c>
    </row>
    <row r="75" spans="1:6" s="45" customFormat="1" ht="18.75" customHeight="1">
      <c r="A75" s="148" t="s">
        <v>120</v>
      </c>
      <c r="B75" s="149"/>
      <c r="C75" s="149"/>
      <c r="D75" s="150"/>
      <c r="E75" s="128"/>
      <c r="F75" s="129">
        <f>F74</f>
        <v>71300000</v>
      </c>
    </row>
    <row r="76" spans="1:6" s="58" customFormat="1" ht="19.5" customHeight="1" thickBot="1">
      <c r="A76" s="130" t="s">
        <v>35</v>
      </c>
      <c r="B76" s="131"/>
      <c r="C76" s="131"/>
      <c r="D76" s="132"/>
      <c r="E76" s="133"/>
      <c r="F76" s="134">
        <f>F43+F48+F53+F58+F63+F68+F73+F75</f>
        <v>2945688000</v>
      </c>
    </row>
    <row r="77" spans="1:6" s="63" customFormat="1" ht="11.25" customHeight="1" thickTop="1">
      <c r="A77" s="59"/>
      <c r="B77" s="60"/>
      <c r="C77" s="60"/>
      <c r="D77" s="60"/>
      <c r="E77" s="61"/>
      <c r="F77" s="62"/>
    </row>
    <row r="78" spans="1:6" s="65" customFormat="1" ht="15.75">
      <c r="A78" s="163" t="s">
        <v>123</v>
      </c>
      <c r="B78" s="163"/>
      <c r="C78" s="163"/>
      <c r="D78" s="163"/>
      <c r="E78" s="163"/>
      <c r="F78" s="163"/>
    </row>
    <row r="79" spans="1:6" s="65" customFormat="1" ht="15.75">
      <c r="A79" s="66"/>
      <c r="B79" s="67"/>
      <c r="C79" s="67"/>
      <c r="D79" s="64"/>
      <c r="E79" s="67"/>
      <c r="F79" s="68"/>
    </row>
    <row r="80" spans="1:6" s="65" customFormat="1" ht="15.75" hidden="1">
      <c r="A80" s="69"/>
      <c r="B80" s="70"/>
      <c r="C80" s="163" t="s">
        <v>86</v>
      </c>
      <c r="D80" s="163"/>
      <c r="E80" s="163"/>
      <c r="F80" s="163"/>
    </row>
    <row r="81" spans="1:6" ht="15.75" hidden="1">
      <c r="A81" s="146" t="s">
        <v>87</v>
      </c>
      <c r="B81" s="146"/>
      <c r="C81" s="146"/>
      <c r="D81" s="146"/>
      <c r="E81" s="146"/>
      <c r="F81" s="32"/>
    </row>
    <row r="82" spans="1:6" ht="15.75" hidden="1">
      <c r="A82" s="146" t="s">
        <v>88</v>
      </c>
      <c r="B82" s="146"/>
      <c r="C82" s="146"/>
      <c r="D82" s="146"/>
      <c r="E82" s="146"/>
      <c r="F82" s="32"/>
    </row>
    <row r="83" spans="2:6" ht="15.75" hidden="1">
      <c r="B83" s="71"/>
      <c r="C83" s="72"/>
      <c r="F83" s="32"/>
    </row>
    <row r="84" spans="2:6" ht="15.75" hidden="1">
      <c r="B84" s="71"/>
      <c r="C84" s="72"/>
      <c r="F84" s="32"/>
    </row>
    <row r="85" spans="1:6" ht="18.75" customHeight="1" hidden="1">
      <c r="A85" s="73"/>
      <c r="B85" s="35"/>
      <c r="C85" s="35"/>
      <c r="D85" s="34"/>
      <c r="E85" s="35"/>
      <c r="F85" s="32"/>
    </row>
    <row r="86" spans="1:6" ht="15.75" hidden="1">
      <c r="A86" s="159" t="s">
        <v>89</v>
      </c>
      <c r="B86" s="159"/>
      <c r="C86" s="159"/>
      <c r="D86" s="159"/>
      <c r="E86" s="32" t="s">
        <v>90</v>
      </c>
      <c r="F86" s="32"/>
    </row>
    <row r="87" ht="15.75" hidden="1"/>
    <row r="88" ht="15.75" hidden="1"/>
    <row r="777" spans="1:6" s="36" customFormat="1" ht="15.75">
      <c r="A777" s="160" t="s">
        <v>91</v>
      </c>
      <c r="B777" s="160"/>
      <c r="C777" s="160"/>
      <c r="D777" s="160"/>
      <c r="E777" s="160"/>
      <c r="F777" s="160"/>
    </row>
    <row r="778" spans="1:6" s="36" customFormat="1" ht="15.75">
      <c r="A778" s="161" t="s">
        <v>92</v>
      </c>
      <c r="B778" s="161"/>
      <c r="C778" s="161"/>
      <c r="D778" s="161"/>
      <c r="E778" s="161"/>
      <c r="F778" s="161"/>
    </row>
    <row r="779" spans="1:6" s="36" customFormat="1" ht="15.75">
      <c r="A779" s="162" t="s">
        <v>93</v>
      </c>
      <c r="B779" s="162"/>
      <c r="C779" s="162"/>
      <c r="D779" s="162"/>
      <c r="E779" s="162"/>
      <c r="F779" s="162"/>
    </row>
  </sheetData>
  <sheetProtection/>
  <mergeCells count="30">
    <mergeCell ref="A73:D73"/>
    <mergeCell ref="A68:D68"/>
    <mergeCell ref="A63:D63"/>
    <mergeCell ref="A58:D58"/>
    <mergeCell ref="A53:D53"/>
    <mergeCell ref="A48:D48"/>
    <mergeCell ref="A82:E82"/>
    <mergeCell ref="A86:D86"/>
    <mergeCell ref="A777:F777"/>
    <mergeCell ref="A778:F778"/>
    <mergeCell ref="A779:F779"/>
    <mergeCell ref="A78:F78"/>
    <mergeCell ref="C80:F80"/>
    <mergeCell ref="A81:E81"/>
    <mergeCell ref="A75:D75"/>
    <mergeCell ref="A9:D9"/>
    <mergeCell ref="A10:F10"/>
    <mergeCell ref="A11:A12"/>
    <mergeCell ref="B11:B12"/>
    <mergeCell ref="C11:C12"/>
    <mergeCell ref="D11:D12"/>
    <mergeCell ref="E11:E12"/>
    <mergeCell ref="F11:F12"/>
    <mergeCell ref="A43:D43"/>
    <mergeCell ref="A2:C2"/>
    <mergeCell ref="A3:C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53"/>
  <sheetViews>
    <sheetView zoomScalePageLayoutView="0" workbookViewId="0" topLeftCell="A39">
      <selection activeCell="B52" sqref="B52:F52"/>
    </sheetView>
  </sheetViews>
  <sheetFormatPr defaultColWidth="8.796875" defaultRowHeight="15"/>
  <cols>
    <col min="1" max="1" width="6" style="30" customWidth="1"/>
    <col min="2" max="2" width="8.69921875" style="31" customWidth="1"/>
    <col min="3" max="3" width="9" style="31" customWidth="1"/>
    <col min="4" max="4" width="8.8984375" style="31" customWidth="1"/>
    <col min="5" max="5" width="34.59765625" style="32" customWidth="1"/>
    <col min="6" max="6" width="13.5" style="33" customWidth="1"/>
    <col min="7" max="16384" width="9" style="32" customWidth="1"/>
  </cols>
  <sheetData>
    <row r="1" ht="6.75" customHeight="1"/>
    <row r="2" spans="1:3" ht="15.75">
      <c r="A2" s="145" t="s">
        <v>1</v>
      </c>
      <c r="B2" s="145"/>
      <c r="C2" s="145"/>
    </row>
    <row r="3" spans="1:3" ht="15.75">
      <c r="A3" s="145" t="s">
        <v>131</v>
      </c>
      <c r="B3" s="145"/>
      <c r="C3" s="145"/>
    </row>
    <row r="4" spans="1:6" s="36" customFormat="1" ht="15.75">
      <c r="A4" s="146" t="s">
        <v>49</v>
      </c>
      <c r="B4" s="146"/>
      <c r="C4" s="146"/>
      <c r="D4" s="146"/>
      <c r="E4" s="146"/>
      <c r="F4" s="146"/>
    </row>
    <row r="5" spans="1:6" s="36" customFormat="1" ht="15.75">
      <c r="A5" s="146" t="s">
        <v>18</v>
      </c>
      <c r="B5" s="146"/>
      <c r="C5" s="146"/>
      <c r="D5" s="146"/>
      <c r="E5" s="146"/>
      <c r="F5" s="146"/>
    </row>
    <row r="6" spans="1:6" s="36" customFormat="1" ht="15.75">
      <c r="A6" s="146" t="s">
        <v>94</v>
      </c>
      <c r="B6" s="146"/>
      <c r="C6" s="146"/>
      <c r="D6" s="146"/>
      <c r="E6" s="146"/>
      <c r="F6" s="146"/>
    </row>
    <row r="7" spans="1:6" s="36" customFormat="1" ht="15.75">
      <c r="A7" s="147" t="s">
        <v>128</v>
      </c>
      <c r="B7" s="147"/>
      <c r="C7" s="147"/>
      <c r="D7" s="147"/>
      <c r="E7" s="147"/>
      <c r="F7" s="147"/>
    </row>
    <row r="8" spans="1:6" s="36" customFormat="1" ht="15.75">
      <c r="A8" s="38"/>
      <c r="B8" s="37"/>
      <c r="C8" s="37"/>
      <c r="D8" s="37"/>
      <c r="E8" s="37"/>
      <c r="F8" s="37"/>
    </row>
    <row r="9" spans="1:6" s="36" customFormat="1" ht="16.5" thickBot="1">
      <c r="A9" s="152" t="s">
        <v>52</v>
      </c>
      <c r="B9" s="152"/>
      <c r="C9" s="152"/>
      <c r="D9" s="152"/>
      <c r="E9" s="152"/>
      <c r="F9" s="152"/>
    </row>
    <row r="10" spans="1:6" s="36" customFormat="1" ht="24.75" customHeight="1" thickTop="1">
      <c r="A10" s="153" t="s">
        <v>53</v>
      </c>
      <c r="B10" s="155" t="s">
        <v>21</v>
      </c>
      <c r="C10" s="155" t="s">
        <v>54</v>
      </c>
      <c r="D10" s="155" t="s">
        <v>55</v>
      </c>
      <c r="E10" s="155" t="s">
        <v>2</v>
      </c>
      <c r="F10" s="157" t="s">
        <v>0</v>
      </c>
    </row>
    <row r="11" spans="1:6" s="36" customFormat="1" ht="30.75" customHeight="1">
      <c r="A11" s="154"/>
      <c r="B11" s="156"/>
      <c r="C11" s="156"/>
      <c r="D11" s="156"/>
      <c r="E11" s="156"/>
      <c r="F11" s="158"/>
    </row>
    <row r="12" spans="1:13" s="50" customFormat="1" ht="15.75">
      <c r="A12" s="46">
        <v>12</v>
      </c>
      <c r="B12" s="55">
        <v>805</v>
      </c>
      <c r="C12" s="74">
        <v>341</v>
      </c>
      <c r="D12" s="52">
        <v>6111</v>
      </c>
      <c r="E12" s="24" t="s">
        <v>95</v>
      </c>
      <c r="F12" s="49">
        <v>101600000</v>
      </c>
      <c r="G12" s="36"/>
      <c r="H12" s="36"/>
      <c r="I12" s="36"/>
      <c r="J12" s="36"/>
      <c r="K12" s="36"/>
      <c r="L12" s="36"/>
      <c r="M12" s="36"/>
    </row>
    <row r="13" spans="1:13" s="50" customFormat="1" ht="15.75">
      <c r="A13" s="46">
        <v>12</v>
      </c>
      <c r="B13" s="55">
        <v>805</v>
      </c>
      <c r="C13" s="74">
        <v>341</v>
      </c>
      <c r="D13" s="52">
        <v>6113</v>
      </c>
      <c r="E13" s="24" t="s">
        <v>126</v>
      </c>
      <c r="F13" s="49">
        <v>161700000</v>
      </c>
      <c r="G13" s="36"/>
      <c r="H13" s="36"/>
      <c r="I13" s="36"/>
      <c r="J13" s="36"/>
      <c r="K13" s="36"/>
      <c r="L13" s="36"/>
      <c r="M13" s="36"/>
    </row>
    <row r="14" spans="1:13" s="50" customFormat="1" ht="15.75">
      <c r="A14" s="46">
        <v>12</v>
      </c>
      <c r="B14" s="55">
        <v>805</v>
      </c>
      <c r="C14" s="74">
        <v>341</v>
      </c>
      <c r="D14" s="52">
        <v>6949</v>
      </c>
      <c r="E14" s="24" t="s">
        <v>96</v>
      </c>
      <c r="F14" s="49">
        <v>36000000</v>
      </c>
      <c r="G14" s="36"/>
      <c r="H14" s="36"/>
      <c r="I14" s="36"/>
      <c r="J14" s="36"/>
      <c r="K14" s="36"/>
      <c r="L14" s="36"/>
      <c r="M14" s="36"/>
    </row>
    <row r="15" spans="1:13" s="50" customFormat="1" ht="15.75">
      <c r="A15" s="46">
        <v>12</v>
      </c>
      <c r="B15" s="55">
        <v>805</v>
      </c>
      <c r="C15" s="74">
        <v>341</v>
      </c>
      <c r="D15" s="52">
        <v>7799</v>
      </c>
      <c r="E15" s="24" t="s">
        <v>97</v>
      </c>
      <c r="F15" s="49">
        <v>15000000</v>
      </c>
      <c r="G15" s="36"/>
      <c r="H15" s="36"/>
      <c r="I15" s="36"/>
      <c r="J15" s="36"/>
      <c r="K15" s="36"/>
      <c r="L15" s="36"/>
      <c r="M15" s="36"/>
    </row>
    <row r="16" spans="1:13" s="50" customFormat="1" ht="15.75">
      <c r="A16" s="46">
        <v>12</v>
      </c>
      <c r="B16" s="55">
        <v>805</v>
      </c>
      <c r="C16" s="74">
        <v>341</v>
      </c>
      <c r="D16" s="52">
        <v>6353</v>
      </c>
      <c r="E16" s="24" t="s">
        <v>124</v>
      </c>
      <c r="F16" s="49">
        <v>257652000</v>
      </c>
      <c r="G16" s="36"/>
      <c r="H16" s="36"/>
      <c r="I16" s="36"/>
      <c r="J16" s="36"/>
      <c r="K16" s="36"/>
      <c r="L16" s="36"/>
      <c r="M16" s="36"/>
    </row>
    <row r="17" spans="1:13" s="50" customFormat="1" ht="15.75">
      <c r="A17" s="46">
        <v>12</v>
      </c>
      <c r="B17" s="55">
        <v>805</v>
      </c>
      <c r="C17" s="74">
        <v>341</v>
      </c>
      <c r="D17" s="52">
        <v>6913</v>
      </c>
      <c r="E17" s="24" t="s">
        <v>98</v>
      </c>
      <c r="F17" s="49">
        <v>7000000</v>
      </c>
      <c r="G17" s="36"/>
      <c r="H17" s="36"/>
      <c r="I17" s="36"/>
      <c r="J17" s="36"/>
      <c r="K17" s="36"/>
      <c r="L17" s="36"/>
      <c r="M17" s="36"/>
    </row>
    <row r="18" spans="1:13" s="50" customFormat="1" ht="15.75">
      <c r="A18" s="46">
        <v>12</v>
      </c>
      <c r="B18" s="55">
        <v>805</v>
      </c>
      <c r="C18" s="74">
        <v>341</v>
      </c>
      <c r="D18" s="52">
        <v>6949</v>
      </c>
      <c r="E18" s="24" t="s">
        <v>125</v>
      </c>
      <c r="F18" s="49">
        <v>464000000</v>
      </c>
      <c r="G18" s="36"/>
      <c r="H18" s="36"/>
      <c r="I18" s="36"/>
      <c r="J18" s="36"/>
      <c r="K18" s="36"/>
      <c r="L18" s="36"/>
      <c r="M18" s="36"/>
    </row>
    <row r="19" spans="1:13" s="50" customFormat="1" ht="15.75">
      <c r="A19" s="46">
        <v>12</v>
      </c>
      <c r="B19" s="55">
        <v>805</v>
      </c>
      <c r="C19" s="74">
        <v>341</v>
      </c>
      <c r="D19" s="52">
        <v>6955</v>
      </c>
      <c r="E19" s="24" t="s">
        <v>99</v>
      </c>
      <c r="F19" s="49">
        <v>13500000</v>
      </c>
      <c r="G19" s="36"/>
      <c r="H19" s="36"/>
      <c r="I19" s="36"/>
      <c r="J19" s="36"/>
      <c r="K19" s="36"/>
      <c r="L19" s="36"/>
      <c r="M19" s="36"/>
    </row>
    <row r="20" spans="1:13" s="50" customFormat="1" ht="15.75">
      <c r="A20" s="46">
        <v>12</v>
      </c>
      <c r="B20" s="55">
        <v>805</v>
      </c>
      <c r="C20" s="74">
        <v>341</v>
      </c>
      <c r="D20" s="52">
        <v>7799</v>
      </c>
      <c r="E20" s="24" t="s">
        <v>100</v>
      </c>
      <c r="F20" s="49">
        <v>31500000</v>
      </c>
      <c r="G20" s="36"/>
      <c r="H20" s="36"/>
      <c r="I20" s="36"/>
      <c r="J20" s="36"/>
      <c r="K20" s="36"/>
      <c r="L20" s="36"/>
      <c r="M20" s="36"/>
    </row>
    <row r="21" spans="1:13" s="50" customFormat="1" ht="15.75">
      <c r="A21" s="46">
        <v>12</v>
      </c>
      <c r="B21" s="55">
        <v>805</v>
      </c>
      <c r="C21" s="74">
        <v>341</v>
      </c>
      <c r="D21" s="52">
        <v>7799</v>
      </c>
      <c r="E21" s="24" t="s">
        <v>101</v>
      </c>
      <c r="F21" s="49">
        <v>18000000</v>
      </c>
      <c r="G21" s="36"/>
      <c r="H21" s="36"/>
      <c r="I21" s="36"/>
      <c r="J21" s="36"/>
      <c r="K21" s="36"/>
      <c r="L21" s="36"/>
      <c r="M21" s="36"/>
    </row>
    <row r="22" spans="1:13" s="50" customFormat="1" ht="15.75">
      <c r="A22" s="46">
        <v>12</v>
      </c>
      <c r="B22" s="55">
        <v>805</v>
      </c>
      <c r="C22" s="74">
        <v>341</v>
      </c>
      <c r="D22" s="52">
        <v>7799</v>
      </c>
      <c r="E22" s="24" t="s">
        <v>102</v>
      </c>
      <c r="F22" s="49">
        <v>5000000</v>
      </c>
      <c r="G22" s="36"/>
      <c r="H22" s="36"/>
      <c r="I22" s="36"/>
      <c r="J22" s="36"/>
      <c r="K22" s="36"/>
      <c r="L22" s="36"/>
      <c r="M22" s="36"/>
    </row>
    <row r="23" spans="1:13" s="50" customFormat="1" ht="15.75">
      <c r="A23" s="46">
        <v>12</v>
      </c>
      <c r="B23" s="55">
        <v>805</v>
      </c>
      <c r="C23" s="74">
        <v>191</v>
      </c>
      <c r="D23" s="52">
        <v>7799</v>
      </c>
      <c r="E23" s="24" t="s">
        <v>38</v>
      </c>
      <c r="F23" s="49">
        <v>28500000</v>
      </c>
      <c r="G23" s="36"/>
      <c r="H23" s="36"/>
      <c r="I23" s="36"/>
      <c r="J23" s="36"/>
      <c r="K23" s="36"/>
      <c r="L23" s="36"/>
      <c r="M23" s="36"/>
    </row>
    <row r="24" spans="1:13" s="50" customFormat="1" ht="15.75">
      <c r="A24" s="46">
        <v>12</v>
      </c>
      <c r="B24" s="55">
        <v>805</v>
      </c>
      <c r="C24" s="74">
        <v>221</v>
      </c>
      <c r="D24" s="52">
        <v>7799</v>
      </c>
      <c r="E24" s="24" t="s">
        <v>39</v>
      </c>
      <c r="F24" s="49">
        <v>14400000</v>
      </c>
      <c r="G24" s="36"/>
      <c r="H24" s="36"/>
      <c r="I24" s="36"/>
      <c r="J24" s="36"/>
      <c r="K24" s="36"/>
      <c r="L24" s="36"/>
      <c r="M24" s="36"/>
    </row>
    <row r="25" spans="1:13" s="50" customFormat="1" ht="15.75">
      <c r="A25" s="46">
        <v>12</v>
      </c>
      <c r="B25" s="55">
        <v>805</v>
      </c>
      <c r="C25" s="74">
        <v>161</v>
      </c>
      <c r="D25" s="52">
        <v>7799</v>
      </c>
      <c r="E25" s="24" t="s">
        <v>103</v>
      </c>
      <c r="F25" s="49">
        <v>15000000</v>
      </c>
      <c r="G25" s="36"/>
      <c r="H25" s="36"/>
      <c r="I25" s="36"/>
      <c r="J25" s="36"/>
      <c r="K25" s="36"/>
      <c r="L25" s="36"/>
      <c r="M25" s="36"/>
    </row>
    <row r="26" spans="1:13" s="50" customFormat="1" ht="15.75">
      <c r="A26" s="46">
        <v>12</v>
      </c>
      <c r="B26" s="55">
        <v>805</v>
      </c>
      <c r="C26" s="74">
        <v>161</v>
      </c>
      <c r="D26" s="52">
        <v>6249</v>
      </c>
      <c r="E26" s="24" t="s">
        <v>105</v>
      </c>
      <c r="F26" s="49">
        <v>2400000</v>
      </c>
      <c r="G26" s="36"/>
      <c r="H26" s="36"/>
      <c r="I26" s="36"/>
      <c r="J26" s="36"/>
      <c r="K26" s="36"/>
      <c r="L26" s="36"/>
      <c r="M26" s="36"/>
    </row>
    <row r="27" spans="1:13" s="50" customFormat="1" ht="15.75">
      <c r="A27" s="46">
        <v>12</v>
      </c>
      <c r="B27" s="55">
        <v>805</v>
      </c>
      <c r="C27" s="74">
        <v>171</v>
      </c>
      <c r="D27" s="52">
        <v>7799</v>
      </c>
      <c r="E27" s="24" t="s">
        <v>104</v>
      </c>
      <c r="F27" s="49">
        <v>27000000</v>
      </c>
      <c r="G27" s="36"/>
      <c r="H27" s="36"/>
      <c r="I27" s="36"/>
      <c r="J27" s="36"/>
      <c r="K27" s="36"/>
      <c r="L27" s="36"/>
      <c r="M27" s="36"/>
    </row>
    <row r="28" spans="1:13" s="45" customFormat="1" ht="18.75" customHeight="1">
      <c r="A28" s="164" t="s">
        <v>5</v>
      </c>
      <c r="B28" s="165"/>
      <c r="C28" s="165"/>
      <c r="D28" s="166"/>
      <c r="E28" s="119"/>
      <c r="F28" s="120">
        <f>SUM(F12:F27)</f>
        <v>1198252000</v>
      </c>
      <c r="G28" s="36"/>
      <c r="H28" s="36"/>
      <c r="I28" s="36"/>
      <c r="J28" s="36"/>
      <c r="K28" s="36"/>
      <c r="L28" s="36"/>
      <c r="M28" s="36"/>
    </row>
    <row r="29" spans="1:13" s="50" customFormat="1" ht="15.75">
      <c r="A29" s="46">
        <v>12</v>
      </c>
      <c r="B29" s="47">
        <v>809</v>
      </c>
      <c r="C29" s="75" t="s">
        <v>11</v>
      </c>
      <c r="D29" s="48">
        <v>6551</v>
      </c>
      <c r="E29" s="24" t="s">
        <v>70</v>
      </c>
      <c r="F29" s="49">
        <v>3500000</v>
      </c>
      <c r="G29" s="36"/>
      <c r="H29" s="36"/>
      <c r="I29" s="36"/>
      <c r="J29" s="36"/>
      <c r="K29" s="36"/>
      <c r="L29" s="36"/>
      <c r="M29" s="36"/>
    </row>
    <row r="30" spans="1:13" s="50" customFormat="1" ht="15.75">
      <c r="A30" s="46">
        <v>12</v>
      </c>
      <c r="B30" s="47">
        <v>809</v>
      </c>
      <c r="C30" s="75" t="s">
        <v>11</v>
      </c>
      <c r="D30" s="48">
        <v>6605</v>
      </c>
      <c r="E30" s="24" t="s">
        <v>111</v>
      </c>
      <c r="F30" s="49">
        <v>2400000</v>
      </c>
      <c r="G30" s="36"/>
      <c r="H30" s="36"/>
      <c r="I30" s="36"/>
      <c r="J30" s="36"/>
      <c r="K30" s="36"/>
      <c r="L30" s="36"/>
      <c r="M30" s="36"/>
    </row>
    <row r="31" spans="1:13" s="50" customFormat="1" ht="15.75">
      <c r="A31" s="46">
        <v>12</v>
      </c>
      <c r="B31" s="47">
        <v>809</v>
      </c>
      <c r="C31" s="75" t="s">
        <v>11</v>
      </c>
      <c r="D31" s="48">
        <v>6658</v>
      </c>
      <c r="E31" s="24" t="s">
        <v>76</v>
      </c>
      <c r="F31" s="49">
        <v>5000000</v>
      </c>
      <c r="G31" s="36"/>
      <c r="H31" s="36"/>
      <c r="I31" s="36"/>
      <c r="J31" s="36"/>
      <c r="K31" s="36"/>
      <c r="L31" s="36"/>
      <c r="M31" s="36"/>
    </row>
    <row r="32" spans="1:13" s="50" customFormat="1" ht="15.75">
      <c r="A32" s="46">
        <v>12</v>
      </c>
      <c r="B32" s="47">
        <v>809</v>
      </c>
      <c r="C32" s="75" t="s">
        <v>11</v>
      </c>
      <c r="D32" s="48">
        <v>7799</v>
      </c>
      <c r="E32" s="24" t="s">
        <v>14</v>
      </c>
      <c r="F32" s="49">
        <v>9100000</v>
      </c>
      <c r="G32" s="36"/>
      <c r="H32" s="36"/>
      <c r="I32" s="36"/>
      <c r="J32" s="36"/>
      <c r="K32" s="36"/>
      <c r="L32" s="36"/>
      <c r="M32" s="36"/>
    </row>
    <row r="33" spans="1:13" s="45" customFormat="1" ht="18.75" customHeight="1">
      <c r="A33" s="164" t="s">
        <v>12</v>
      </c>
      <c r="B33" s="165"/>
      <c r="C33" s="165"/>
      <c r="D33" s="166"/>
      <c r="E33" s="119"/>
      <c r="F33" s="120">
        <f>F29+F30+F31+F32</f>
        <v>20000000</v>
      </c>
      <c r="G33" s="36"/>
      <c r="H33" s="36"/>
      <c r="I33" s="36"/>
      <c r="J33" s="36"/>
      <c r="K33" s="36"/>
      <c r="L33" s="36"/>
      <c r="M33" s="36"/>
    </row>
    <row r="34" spans="1:13" s="50" customFormat="1" ht="16.5" customHeight="1">
      <c r="A34" s="46">
        <v>12</v>
      </c>
      <c r="B34" s="47">
        <v>810</v>
      </c>
      <c r="C34" s="75" t="s">
        <v>13</v>
      </c>
      <c r="D34" s="48">
        <v>6551</v>
      </c>
      <c r="E34" s="24" t="s">
        <v>70</v>
      </c>
      <c r="F34" s="49">
        <v>7500000</v>
      </c>
      <c r="G34" s="36"/>
      <c r="H34" s="36"/>
      <c r="I34" s="36"/>
      <c r="J34" s="36"/>
      <c r="K34" s="36"/>
      <c r="L34" s="36"/>
      <c r="M34" s="36"/>
    </row>
    <row r="35" spans="1:13" s="50" customFormat="1" ht="15.75">
      <c r="A35" s="46">
        <v>12</v>
      </c>
      <c r="B35" s="47">
        <v>810</v>
      </c>
      <c r="C35" s="75" t="s">
        <v>13</v>
      </c>
      <c r="D35" s="48">
        <v>6658</v>
      </c>
      <c r="E35" s="24" t="s">
        <v>76</v>
      </c>
      <c r="F35" s="49">
        <v>9000000</v>
      </c>
      <c r="G35" s="36"/>
      <c r="H35" s="36"/>
      <c r="I35" s="36"/>
      <c r="J35" s="36"/>
      <c r="K35" s="36"/>
      <c r="L35" s="36"/>
      <c r="M35" s="36"/>
    </row>
    <row r="36" spans="1:13" s="50" customFormat="1" ht="15.75">
      <c r="A36" s="46">
        <v>12</v>
      </c>
      <c r="B36" s="47">
        <v>810</v>
      </c>
      <c r="C36" s="75" t="s">
        <v>13</v>
      </c>
      <c r="D36" s="48">
        <v>6704</v>
      </c>
      <c r="E36" s="24" t="s">
        <v>106</v>
      </c>
      <c r="F36" s="49">
        <v>3500000</v>
      </c>
      <c r="G36" s="36"/>
      <c r="H36" s="36"/>
      <c r="I36" s="36"/>
      <c r="J36" s="36"/>
      <c r="K36" s="36"/>
      <c r="L36" s="36"/>
      <c r="M36" s="36"/>
    </row>
    <row r="37" spans="1:13" s="76" customFormat="1" ht="15.75">
      <c r="A37" s="46">
        <v>12</v>
      </c>
      <c r="B37" s="47">
        <v>810</v>
      </c>
      <c r="C37" s="75" t="s">
        <v>13</v>
      </c>
      <c r="D37" s="48">
        <v>7799</v>
      </c>
      <c r="E37" s="24" t="s">
        <v>14</v>
      </c>
      <c r="F37" s="49">
        <v>50000000</v>
      </c>
      <c r="G37" s="36"/>
      <c r="H37" s="36"/>
      <c r="I37" s="36"/>
      <c r="J37" s="36"/>
      <c r="K37" s="36"/>
      <c r="L37" s="36"/>
      <c r="M37" s="36"/>
    </row>
    <row r="38" spans="1:13" s="45" customFormat="1" ht="18.75" customHeight="1">
      <c r="A38" s="164" t="s">
        <v>44</v>
      </c>
      <c r="B38" s="165"/>
      <c r="C38" s="165"/>
      <c r="D38" s="166"/>
      <c r="E38" s="119"/>
      <c r="F38" s="120">
        <f>SUM(F34:F37)</f>
        <v>70000000</v>
      </c>
      <c r="G38" s="36"/>
      <c r="H38" s="36"/>
      <c r="I38" s="36"/>
      <c r="J38" s="36"/>
      <c r="K38" s="36"/>
      <c r="L38" s="36"/>
      <c r="M38" s="36"/>
    </row>
    <row r="39" spans="1:13" s="50" customFormat="1" ht="15.75">
      <c r="A39" s="46">
        <v>12</v>
      </c>
      <c r="B39" s="47">
        <v>811</v>
      </c>
      <c r="C39" s="47">
        <v>361</v>
      </c>
      <c r="D39" s="47">
        <v>7799</v>
      </c>
      <c r="E39" s="24" t="s">
        <v>107</v>
      </c>
      <c r="F39" s="49">
        <v>12000000</v>
      </c>
      <c r="G39" s="36"/>
      <c r="H39" s="36"/>
      <c r="I39" s="36"/>
      <c r="J39" s="36"/>
      <c r="K39" s="36"/>
      <c r="L39" s="36"/>
      <c r="M39" s="36"/>
    </row>
    <row r="40" spans="1:13" s="45" customFormat="1" ht="18.75" customHeight="1">
      <c r="A40" s="164" t="s">
        <v>29</v>
      </c>
      <c r="B40" s="165"/>
      <c r="C40" s="165"/>
      <c r="D40" s="166"/>
      <c r="E40" s="119"/>
      <c r="F40" s="120">
        <f>F39</f>
        <v>12000000</v>
      </c>
      <c r="G40" s="36"/>
      <c r="H40" s="36"/>
      <c r="I40" s="36"/>
      <c r="J40" s="36"/>
      <c r="K40" s="36"/>
      <c r="L40" s="36"/>
      <c r="M40" s="36"/>
    </row>
    <row r="41" spans="1:13" s="76" customFormat="1" ht="15.75">
      <c r="A41" s="54">
        <v>12</v>
      </c>
      <c r="B41" s="47">
        <v>814</v>
      </c>
      <c r="C41" s="47">
        <v>361</v>
      </c>
      <c r="D41" s="47">
        <v>7799</v>
      </c>
      <c r="E41" s="24" t="s">
        <v>108</v>
      </c>
      <c r="F41" s="49">
        <v>9000000</v>
      </c>
      <c r="G41" s="36"/>
      <c r="H41" s="36"/>
      <c r="I41" s="36"/>
      <c r="J41" s="36"/>
      <c r="K41" s="36"/>
      <c r="L41" s="36"/>
      <c r="M41" s="36"/>
    </row>
    <row r="42" spans="1:13" s="45" customFormat="1" ht="18.75" customHeight="1">
      <c r="A42" s="164" t="s">
        <v>8</v>
      </c>
      <c r="B42" s="165"/>
      <c r="C42" s="165"/>
      <c r="D42" s="166"/>
      <c r="E42" s="119"/>
      <c r="F42" s="120">
        <f>F41</f>
        <v>9000000</v>
      </c>
      <c r="G42" s="36"/>
      <c r="H42" s="36"/>
      <c r="I42" s="36"/>
      <c r="J42" s="36"/>
      <c r="K42" s="36"/>
      <c r="L42" s="36"/>
      <c r="M42" s="36"/>
    </row>
    <row r="43" spans="1:13" s="50" customFormat="1" ht="15.75">
      <c r="A43" s="46">
        <v>12</v>
      </c>
      <c r="B43" s="47">
        <v>819</v>
      </c>
      <c r="C43" s="75" t="s">
        <v>33</v>
      </c>
      <c r="D43" s="48">
        <v>7799</v>
      </c>
      <c r="E43" s="24" t="s">
        <v>109</v>
      </c>
      <c r="F43" s="49">
        <v>29400000</v>
      </c>
      <c r="G43" s="36"/>
      <c r="H43" s="36"/>
      <c r="I43" s="36"/>
      <c r="J43" s="36"/>
      <c r="K43" s="36"/>
      <c r="L43" s="36"/>
      <c r="M43" s="36"/>
    </row>
    <row r="44" spans="1:13" s="45" customFormat="1" ht="15" customHeight="1">
      <c r="A44" s="164" t="s">
        <v>9</v>
      </c>
      <c r="B44" s="165"/>
      <c r="C44" s="165"/>
      <c r="D44" s="166"/>
      <c r="E44" s="119"/>
      <c r="F44" s="120">
        <f>SUM(F43:F43)</f>
        <v>29400000</v>
      </c>
      <c r="G44" s="36"/>
      <c r="H44" s="36"/>
      <c r="I44" s="36"/>
      <c r="J44" s="36"/>
      <c r="K44" s="36"/>
      <c r="L44" s="36"/>
      <c r="M44" s="36"/>
    </row>
    <row r="45" spans="1:13" s="50" customFormat="1" ht="15.75">
      <c r="A45" s="46">
        <v>12</v>
      </c>
      <c r="B45" s="47">
        <v>823</v>
      </c>
      <c r="C45" s="47">
        <v>132</v>
      </c>
      <c r="D45" s="48">
        <v>6601</v>
      </c>
      <c r="E45" s="24" t="s">
        <v>110</v>
      </c>
      <c r="F45" s="49">
        <v>300000</v>
      </c>
      <c r="G45" s="36"/>
      <c r="H45" s="36"/>
      <c r="I45" s="36"/>
      <c r="J45" s="36"/>
      <c r="K45" s="36"/>
      <c r="L45" s="36"/>
      <c r="M45" s="36"/>
    </row>
    <row r="46" spans="1:13" s="50" customFormat="1" ht="15.75">
      <c r="A46" s="46">
        <v>12</v>
      </c>
      <c r="B46" s="47">
        <v>823</v>
      </c>
      <c r="C46" s="47">
        <v>132</v>
      </c>
      <c r="D46" s="48">
        <v>6605</v>
      </c>
      <c r="E46" s="24" t="s">
        <v>111</v>
      </c>
      <c r="F46" s="49">
        <v>2500000</v>
      </c>
      <c r="G46" s="36"/>
      <c r="H46" s="36"/>
      <c r="I46" s="36"/>
      <c r="J46" s="36"/>
      <c r="K46" s="36"/>
      <c r="L46" s="36"/>
      <c r="M46" s="36"/>
    </row>
    <row r="47" spans="1:13" s="50" customFormat="1" ht="15.75">
      <c r="A47" s="46">
        <v>12</v>
      </c>
      <c r="B47" s="47">
        <v>823</v>
      </c>
      <c r="C47" s="47">
        <v>132</v>
      </c>
      <c r="D47" s="48">
        <v>6658</v>
      </c>
      <c r="E47" s="24" t="s">
        <v>76</v>
      </c>
      <c r="F47" s="49">
        <v>7500000</v>
      </c>
      <c r="G47" s="36"/>
      <c r="H47" s="36"/>
      <c r="I47" s="36"/>
      <c r="J47" s="36"/>
      <c r="K47" s="36"/>
      <c r="L47" s="36"/>
      <c r="M47" s="36"/>
    </row>
    <row r="48" spans="1:13" s="50" customFormat="1" ht="15.75">
      <c r="A48" s="46">
        <v>12</v>
      </c>
      <c r="B48" s="47">
        <v>823</v>
      </c>
      <c r="C48" s="47">
        <v>132</v>
      </c>
      <c r="D48" s="52">
        <v>7004</v>
      </c>
      <c r="E48" s="24" t="s">
        <v>112</v>
      </c>
      <c r="F48" s="49">
        <v>3000000</v>
      </c>
      <c r="G48" s="36"/>
      <c r="H48" s="36"/>
      <c r="I48" s="36"/>
      <c r="J48" s="36"/>
      <c r="K48" s="36"/>
      <c r="L48" s="36"/>
      <c r="M48" s="36"/>
    </row>
    <row r="49" spans="1:13" s="50" customFormat="1" ht="15.75">
      <c r="A49" s="46">
        <v>12</v>
      </c>
      <c r="B49" s="47">
        <v>823</v>
      </c>
      <c r="C49" s="47">
        <v>132</v>
      </c>
      <c r="D49" s="48">
        <v>7799</v>
      </c>
      <c r="E49" s="24" t="s">
        <v>14</v>
      </c>
      <c r="F49" s="49">
        <v>13700000</v>
      </c>
      <c r="G49" s="36"/>
      <c r="H49" s="36"/>
      <c r="I49" s="36"/>
      <c r="J49" s="36"/>
      <c r="K49" s="36"/>
      <c r="L49" s="36"/>
      <c r="M49" s="36"/>
    </row>
    <row r="50" spans="1:13" s="45" customFormat="1" ht="18.75" customHeight="1">
      <c r="A50" s="164" t="s">
        <v>15</v>
      </c>
      <c r="B50" s="165"/>
      <c r="C50" s="165"/>
      <c r="D50" s="166"/>
      <c r="E50" s="119"/>
      <c r="F50" s="120">
        <f>SUM(F45:F49)</f>
        <v>27000000</v>
      </c>
      <c r="G50" s="36"/>
      <c r="H50" s="36"/>
      <c r="I50" s="36"/>
      <c r="J50" s="36"/>
      <c r="K50" s="36"/>
      <c r="L50" s="36"/>
      <c r="M50" s="36"/>
    </row>
    <row r="51" spans="1:13" s="58" customFormat="1" ht="16.5" thickBot="1">
      <c r="A51" s="170" t="s">
        <v>35</v>
      </c>
      <c r="B51" s="171"/>
      <c r="C51" s="171"/>
      <c r="D51" s="172"/>
      <c r="E51" s="133"/>
      <c r="F51" s="134">
        <f>F50+F44+F42+F40+F38+F33+F28</f>
        <v>1365652000</v>
      </c>
      <c r="G51" s="36"/>
      <c r="H51" s="36"/>
      <c r="I51" s="36"/>
      <c r="J51" s="36"/>
      <c r="K51" s="36"/>
      <c r="L51" s="36"/>
      <c r="M51" s="36"/>
    </row>
    <row r="52" spans="2:13" s="65" customFormat="1" ht="16.5" thickTop="1">
      <c r="B52" s="143" t="s">
        <v>132</v>
      </c>
      <c r="C52" s="143"/>
      <c r="D52" s="143"/>
      <c r="E52" s="143"/>
      <c r="F52" s="143"/>
      <c r="G52" s="36"/>
      <c r="H52" s="36"/>
      <c r="I52" s="36"/>
      <c r="J52" s="36"/>
      <c r="K52" s="36"/>
      <c r="L52" s="36"/>
      <c r="M52" s="36"/>
    </row>
    <row r="53" spans="1:13" s="65" customFormat="1" ht="15.75">
      <c r="A53" s="66"/>
      <c r="B53" s="67"/>
      <c r="C53" s="67"/>
      <c r="D53" s="64"/>
      <c r="E53" s="67"/>
      <c r="F53" s="68"/>
      <c r="G53" s="36"/>
      <c r="H53" s="36"/>
      <c r="I53" s="36"/>
      <c r="J53" s="36"/>
      <c r="K53" s="36"/>
      <c r="L53" s="36"/>
      <c r="M53" s="36"/>
    </row>
    <row r="54" spans="1:13" s="65" customFormat="1" ht="15.75" hidden="1">
      <c r="A54" s="69"/>
      <c r="B54" s="70"/>
      <c r="C54" s="163" t="s">
        <v>86</v>
      </c>
      <c r="D54" s="163"/>
      <c r="E54" s="163"/>
      <c r="F54" s="163"/>
      <c r="G54" s="36"/>
      <c r="H54" s="36"/>
      <c r="I54" s="36"/>
      <c r="J54" s="36"/>
      <c r="K54" s="36"/>
      <c r="L54" s="36"/>
      <c r="M54" s="36"/>
    </row>
    <row r="55" spans="1:13" ht="15.75" hidden="1">
      <c r="A55" s="146" t="s">
        <v>87</v>
      </c>
      <c r="B55" s="146"/>
      <c r="C55" s="146"/>
      <c r="D55" s="146"/>
      <c r="E55" s="146"/>
      <c r="F55" s="32"/>
      <c r="G55" s="36"/>
      <c r="H55" s="36"/>
      <c r="I55" s="36"/>
      <c r="J55" s="36"/>
      <c r="K55" s="36"/>
      <c r="L55" s="36"/>
      <c r="M55" s="36"/>
    </row>
    <row r="56" spans="1:13" ht="15.75" hidden="1">
      <c r="A56" s="146" t="s">
        <v>88</v>
      </c>
      <c r="B56" s="146"/>
      <c r="C56" s="146"/>
      <c r="D56" s="146"/>
      <c r="E56" s="146"/>
      <c r="F56" s="32"/>
      <c r="G56" s="36"/>
      <c r="H56" s="36"/>
      <c r="I56" s="36"/>
      <c r="J56" s="36"/>
      <c r="K56" s="36"/>
      <c r="L56" s="36"/>
      <c r="M56" s="36"/>
    </row>
    <row r="57" spans="2:13" ht="15.75" hidden="1">
      <c r="B57" s="71"/>
      <c r="C57" s="72"/>
      <c r="F57" s="32"/>
      <c r="G57" s="36"/>
      <c r="H57" s="36"/>
      <c r="I57" s="36"/>
      <c r="J57" s="36"/>
      <c r="K57" s="36"/>
      <c r="L57" s="36"/>
      <c r="M57" s="36"/>
    </row>
    <row r="58" spans="2:13" ht="15.75" hidden="1">
      <c r="B58" s="71"/>
      <c r="C58" s="72"/>
      <c r="F58" s="32"/>
      <c r="G58" s="36"/>
      <c r="H58" s="36"/>
      <c r="I58" s="36"/>
      <c r="J58" s="36"/>
      <c r="K58" s="36"/>
      <c r="L58" s="36"/>
      <c r="M58" s="36"/>
    </row>
    <row r="59" spans="1:13" ht="18.75" customHeight="1" hidden="1">
      <c r="A59" s="73"/>
      <c r="B59" s="35"/>
      <c r="C59" s="35"/>
      <c r="D59" s="34"/>
      <c r="E59" s="35"/>
      <c r="F59" s="32"/>
      <c r="G59" s="36"/>
      <c r="H59" s="36"/>
      <c r="I59" s="36"/>
      <c r="J59" s="36"/>
      <c r="K59" s="36"/>
      <c r="L59" s="36"/>
      <c r="M59" s="36"/>
    </row>
    <row r="60" spans="1:13" ht="15.75" hidden="1">
      <c r="A60" s="159" t="s">
        <v>89</v>
      </c>
      <c r="B60" s="159"/>
      <c r="C60" s="159"/>
      <c r="D60" s="159"/>
      <c r="E60" s="32" t="s">
        <v>90</v>
      </c>
      <c r="F60" s="32"/>
      <c r="G60" s="36"/>
      <c r="H60" s="36"/>
      <c r="I60" s="36"/>
      <c r="J60" s="36"/>
      <c r="K60" s="36"/>
      <c r="L60" s="36"/>
      <c r="M60" s="36"/>
    </row>
    <row r="61" spans="7:13" ht="15.75" hidden="1">
      <c r="G61" s="36"/>
      <c r="H61" s="36"/>
      <c r="I61" s="36"/>
      <c r="J61" s="36"/>
      <c r="K61" s="36"/>
      <c r="L61" s="36"/>
      <c r="M61" s="36"/>
    </row>
    <row r="62" spans="7:13" ht="15.75" hidden="1">
      <c r="G62" s="36"/>
      <c r="H62" s="36"/>
      <c r="I62" s="36"/>
      <c r="J62" s="36"/>
      <c r="K62" s="36"/>
      <c r="L62" s="36"/>
      <c r="M62" s="36"/>
    </row>
    <row r="63" spans="7:13" ht="15.75">
      <c r="G63" s="36"/>
      <c r="H63" s="36"/>
      <c r="I63" s="36"/>
      <c r="J63" s="36"/>
      <c r="K63" s="36"/>
      <c r="L63" s="36"/>
      <c r="M63" s="36"/>
    </row>
    <row r="751" spans="1:6" s="36" customFormat="1" ht="15.75">
      <c r="A751" s="160" t="s">
        <v>91</v>
      </c>
      <c r="B751" s="160"/>
      <c r="C751" s="160"/>
      <c r="D751" s="160"/>
      <c r="E751" s="160"/>
      <c r="F751" s="160"/>
    </row>
    <row r="752" spans="1:6" s="36" customFormat="1" ht="15.75">
      <c r="A752" s="161" t="s">
        <v>92</v>
      </c>
      <c r="B752" s="161"/>
      <c r="C752" s="161"/>
      <c r="D752" s="161"/>
      <c r="E752" s="161"/>
      <c r="F752" s="161"/>
    </row>
    <row r="753" spans="1:6" s="36" customFormat="1" ht="15.75">
      <c r="A753" s="162" t="s">
        <v>93</v>
      </c>
      <c r="B753" s="162"/>
      <c r="C753" s="162"/>
      <c r="D753" s="162"/>
      <c r="E753" s="162"/>
      <c r="F753" s="162"/>
    </row>
  </sheetData>
  <sheetProtection/>
  <mergeCells count="29">
    <mergeCell ref="A28:D28"/>
    <mergeCell ref="A33:D33"/>
    <mergeCell ref="A38:D38"/>
    <mergeCell ref="A40:D40"/>
    <mergeCell ref="A42:D42"/>
    <mergeCell ref="A50:D50"/>
    <mergeCell ref="A44:D44"/>
    <mergeCell ref="A56:E56"/>
    <mergeCell ref="A60:D60"/>
    <mergeCell ref="A751:F751"/>
    <mergeCell ref="A752:F752"/>
    <mergeCell ref="A753:F753"/>
    <mergeCell ref="A51:D51"/>
    <mergeCell ref="C54:F54"/>
    <mergeCell ref="A55:E55"/>
    <mergeCell ref="B52:F52"/>
    <mergeCell ref="A9:F9"/>
    <mergeCell ref="A10:A11"/>
    <mergeCell ref="B10:B11"/>
    <mergeCell ref="C10:C11"/>
    <mergeCell ref="D10:D11"/>
    <mergeCell ref="E10:E11"/>
    <mergeCell ref="F10:F11"/>
    <mergeCell ref="A2:C2"/>
    <mergeCell ref="A3:C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HP</cp:lastModifiedBy>
  <cp:lastPrinted>2022-01-16T13:16:08Z</cp:lastPrinted>
  <dcterms:created xsi:type="dcterms:W3CDTF">2005-11-01T11:07:13Z</dcterms:created>
  <dcterms:modified xsi:type="dcterms:W3CDTF">2022-01-17T09:17:40Z</dcterms:modified>
  <cp:category/>
  <cp:version/>
  <cp:contentType/>
  <cp:contentStatus/>
</cp:coreProperties>
</file>