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80" windowWidth="11355" windowHeight="5145" firstSheet="2" activeTab="3"/>
  </bookViews>
  <sheets>
    <sheet name="Sheet2" sheetId="1" r:id="rId1"/>
    <sheet name="Sheet1" sheetId="2" r:id="rId2"/>
    <sheet name="mau KH thôn" sheetId="3" r:id="rId3"/>
    <sheet name="C xa" sheetId="4" r:id="rId4"/>
    <sheet name="Sheet3" sheetId="5" r:id="rId5"/>
    <sheet name="Ria Hố" sheetId="6" r:id="rId6"/>
    <sheet name="Dỗi" sheetId="7" r:id="rId7"/>
    <sheet name="Cha Măng" sheetId="8" r:id="rId8"/>
  </sheets>
  <definedNames/>
  <calcPr fullCalcOnLoad="1"/>
</workbook>
</file>

<file path=xl/sharedStrings.xml><?xml version="1.0" encoding="utf-8"?>
<sst xmlns="http://schemas.openxmlformats.org/spreadsheetml/2006/main" count="1095" uniqueCount="584">
  <si>
    <t>TT</t>
  </si>
  <si>
    <t>Năm 2012</t>
  </si>
  <si>
    <t>Năm 2011</t>
  </si>
  <si>
    <t>Đầu tư cơ sở vật chất văn hóa, thể thao</t>
  </si>
  <si>
    <t>Đầu tư giao thông</t>
  </si>
  <si>
    <t>Đầu tư thủy lợi</t>
  </si>
  <si>
    <t>Đầu tư giảm nghèo an sinh xã hội</t>
  </si>
  <si>
    <t>Đầu tư giáo dục và đào tạo nghề</t>
  </si>
  <si>
    <t>Đầu tư nước sạch vệ sinh môi trường, xử lý rác thải</t>
  </si>
  <si>
    <t>Đầu tư phát triển sản xuất, kinh tế</t>
  </si>
  <si>
    <t>Đầu tư quản lý tài nguyên rừng</t>
  </si>
  <si>
    <t>Đầu tư hạ tầng UBND xã</t>
  </si>
  <si>
    <t>Tổng cộng</t>
  </si>
  <si>
    <t>Năm 2013</t>
  </si>
  <si>
    <t>Đầu tư hạ tầng kỹ thuật điện</t>
  </si>
  <si>
    <t>Hộ nghèo</t>
  </si>
  <si>
    <t>Tiêu chí</t>
  </si>
  <si>
    <t>Nội dung (chỉ tiêu)</t>
  </si>
  <si>
    <t>Chuẩn q.định</t>
  </si>
  <si>
    <t>Qui hoạch</t>
  </si>
  <si>
    <t>đạt</t>
  </si>
  <si>
    <t>Giao thông</t>
  </si>
  <si>
    <t>Thủy lợi</t>
  </si>
  <si>
    <t>Điện</t>
  </si>
  <si>
    <t>Trường học</t>
  </si>
  <si>
    <t>CSVC văn hóa</t>
  </si>
  <si>
    <t>Nhà ở dân cư</t>
  </si>
  <si>
    <t>Nhà tạm, dột nát</t>
  </si>
  <si>
    <t>Thu nhập</t>
  </si>
  <si>
    <t>Y tế</t>
  </si>
  <si>
    <t>Văn hóa</t>
  </si>
  <si>
    <t>I</t>
  </si>
  <si>
    <t>II</t>
  </si>
  <si>
    <t>III</t>
  </si>
  <si>
    <t>A</t>
  </si>
  <si>
    <t>B</t>
  </si>
  <si>
    <t>C</t>
  </si>
  <si>
    <t>TỔNG HỢP ĐẦU TƯ CÁC LĨNH VỰC TỪ NĂM 2009 ĐẾN NĂM 2013 CỦA 10 XÃ.</t>
  </si>
  <si>
    <t xml:space="preserve">Đầu tư theo từng lĩnh vực, ngành </t>
  </si>
  <si>
    <t>Tổng đầu tư 2009-2013</t>
  </si>
  <si>
    <t>Năm 2009</t>
  </si>
  <si>
    <t>Năm 2010</t>
  </si>
  <si>
    <t>Tổng số</t>
  </si>
  <si>
    <t>Tr. Đó vốn NS</t>
  </si>
  <si>
    <t>Đầu tư hạ tầng y tế</t>
  </si>
  <si>
    <t>đầu tư các hạ tầng kỹ thuật và các lĩnh vực khác</t>
  </si>
  <si>
    <t>Biểu 02: CƠ CẤU NGUỒN LỰC ĐẦU TƯ CHO NÔNG NGHIỆP, NÔNG DÂN, NÔNG THÔN</t>
  </si>
  <si>
    <t>Nội dung đầu tư</t>
  </si>
  <si>
    <t>Ghi chú</t>
  </si>
  <si>
    <t>TỔNG CÁC NGUỒN VỐN ĐẦU TƯ CÁC XÃ</t>
  </si>
  <si>
    <t>Vốn TW</t>
  </si>
  <si>
    <t>Các Chương trình MTQG</t>
  </si>
  <si>
    <t>*</t>
  </si>
  <si>
    <t>Chương trình 135</t>
  </si>
  <si>
    <t>Đường thôn 5-7, xã Thượng Long, huyện Nam Đông</t>
  </si>
  <si>
    <t>Đường bê tông thôn 8, xã Thượng Long</t>
  </si>
  <si>
    <t>Sửa chữa nhà sinh hoạt cộng đồng thôn 4,5,6 xã Thượng Long</t>
  </si>
  <si>
    <t>Kênh mương thôn A Tin, xã Thượng Nhật</t>
  </si>
  <si>
    <t>Kenh mương Khe Cram-Cha Liêu, thôn A Xách, xã Thượng Nhật</t>
  </si>
  <si>
    <t>Kênh mương nội đồng thôn 1, xã Thượng Quảng</t>
  </si>
  <si>
    <t>Kenh mương Khe A Riết, thôn 2, xã Thượng Quảng</t>
  </si>
  <si>
    <t>Sửa chữa kênh mương thủy lợi thôn 1, thôn 2, xã Thượng Quảng</t>
  </si>
  <si>
    <t>Sửa chữa nhà sinh hoạt cộng đônhg thôn 1, xã Thượng quảng</t>
  </si>
  <si>
    <t>Đường vào khu sản xuất A Mun thôn 5, xã Thượng Long</t>
  </si>
  <si>
    <t>Tường rào nhà sinh hoạt cộng đồng thôn A Xách, xã Thượng NHật</t>
  </si>
  <si>
    <t>Kênh mương A Sên, thôn A Tin, xã Thượng Nhật</t>
  </si>
  <si>
    <t>Kênh mương thôn 1, xã Thượng Quảng</t>
  </si>
  <si>
    <t>Kênh mương thôn 2, xã Thượng Quảng</t>
  </si>
  <si>
    <t>Đường thôn 6, xã Thượng Long</t>
  </si>
  <si>
    <t>Đường sản xuất thôn 1, xã Thượng Quảng</t>
  </si>
  <si>
    <t>Đường sản xuất thôn 2, xã Thượng Quảng</t>
  </si>
  <si>
    <t>Hệ thống thủy lợi Khe Le, Khe Cram, thôn 5, xã Thượng Nhật (gđ1)</t>
  </si>
  <si>
    <t>Kênh mương A Sên, thôn 3 A Tin, xã Thượng Nhật (gđ2)</t>
  </si>
  <si>
    <t>Nâng cấp hệ thống nước tự chảy thôn 5, xã Thượng Nhật</t>
  </si>
  <si>
    <t>Nâng cấp hệ thống nước tự chảy thôn 2, 4, xã Thượng Long</t>
  </si>
  <si>
    <t>Sửa chữa kênh mương thôn 1, 2 xã Thượng Quảng</t>
  </si>
  <si>
    <t>Sửa chữa kênh mương thôn 1, 2 xã Thượng Quảng (gđ2)</t>
  </si>
  <si>
    <t>Duy tu bảo dưỡng CT</t>
  </si>
  <si>
    <t>Dự án PTSX</t>
  </si>
  <si>
    <t>Chính sách hỗ trợ văn hóa, pháp lý</t>
  </si>
  <si>
    <t>Hoạt động BCĐ CT135</t>
  </si>
  <si>
    <t>Chương trình ĐCĐC theo QĐ 33</t>
  </si>
  <si>
    <t>Đường giao thông khu TĐC Ta Rinh - Thượng Nhật</t>
  </si>
  <si>
    <t>Cấp nước SH khu TĐC Ta Rinh</t>
  </si>
  <si>
    <t>Đường dây hạ thế khu TĐC Ta Rinh xã Thượng Nhật</t>
  </si>
  <si>
    <t>Hạ tầng khu tái định cư Ta Rinh xã Thượng Nhật</t>
  </si>
  <si>
    <t xml:space="preserve">Nâng cấp đường vào điểm ĐCĐC tập trung Ta Rinh, xã Thượng Nhật, huyện Nam Đông </t>
  </si>
  <si>
    <t xml:space="preserve">Nâng cấp đường vào điểm ĐCĐC tập trung A Ki, xã Thượng Long, huyện Nam Đông </t>
  </si>
  <si>
    <t>Hỗ trợ PTSX</t>
  </si>
  <si>
    <t>Hỗ trợ khác…</t>
  </si>
  <si>
    <t>Chương trình MTQG việc làm và dạy nghề</t>
  </si>
  <si>
    <t>Trung tâm giao dục thường xuyên</t>
  </si>
  <si>
    <t>Trang thiết bị dạy nghề</t>
  </si>
  <si>
    <t>Chương trình kiên cố hóa trường học</t>
  </si>
  <si>
    <t>Nhà 8 phòng học Trường TH Thượng Nhật</t>
  </si>
  <si>
    <t>Nhà 8 phòng học Trường TH Hương Hữu</t>
  </si>
  <si>
    <t>Nhà 3 phòng học Trường MN Thượng Lộ</t>
  </si>
  <si>
    <t>Nhà 4 phòng học Trường MN Hương Lộc</t>
  </si>
  <si>
    <t>Nhà 4 phòng học Trường MN Thượng Nhật</t>
  </si>
  <si>
    <t>Nhà 8 phòng học Trường TH Thượng Long</t>
  </si>
  <si>
    <t>Nhà công vụ giáo viên ở Hương Giang</t>
  </si>
  <si>
    <t>Trường MN Hương Phú, hạng mục: Nhà 05 phòng học</t>
  </si>
  <si>
    <t>Trường TH Nam Phú, xã Hương Phú, hạng mục: Nhà 02 tầng 08 phòng học</t>
  </si>
  <si>
    <t>Chương trình 134</t>
  </si>
  <si>
    <t>Hệ thống cấp nước sinh hoạt Cha Po, xã Hương Sơn</t>
  </si>
  <si>
    <t>Mở rộng hệ thống cấp nước sinh hoạt xã Hương Sơn, sửa chữa nối mạng hệ thống cấp nước sinh hoạt xã Thượng Lộ</t>
  </si>
  <si>
    <t>Chương trình xây dựng nông thôn mới</t>
  </si>
  <si>
    <t>Hạng mục PTSX</t>
  </si>
  <si>
    <t>Đường thôn 6, xã Thượng Nhật</t>
  </si>
  <si>
    <t>Đường thôn 10, xã Hương Hòa</t>
  </si>
  <si>
    <t>Đường vào khu sản xuất La Vây xã Hương Giang, huyện Nam Đông</t>
  </si>
  <si>
    <t>Đường giao thông thôn 9, xã Hương Hòa</t>
  </si>
  <si>
    <t>Đường liên xã tổ 4, thôn 1, xã Hương Lộc</t>
  </si>
  <si>
    <t>Đường thôn 3, xã Thượng Nhật</t>
  </si>
  <si>
    <t>Nhà văn hóa xã Hương Hòa</t>
  </si>
  <si>
    <t>Nhà văn hóa xã Hương Giang</t>
  </si>
  <si>
    <t>Trường Mầm non Thượng Nhật, hạng mục: Các phòng chức năng và Tường rào</t>
  </si>
  <si>
    <t>Đường vào khu sản xuất Cha Lai</t>
  </si>
  <si>
    <t>Đường vào khu sản xuất Ma Rai</t>
  </si>
  <si>
    <t>Đường từ UBND xã đến cầu Đội 3</t>
  </si>
  <si>
    <t>Kênh mương nội đồng Hương Giang</t>
  </si>
  <si>
    <t>Đường liên thôn 9, 10, 11, xã Hương Hòa</t>
  </si>
  <si>
    <t>Vốn chống hạn sửa chữa kênh mương</t>
  </si>
  <si>
    <t>Vốn lụt bão, sửa chữa kênh La oai, Hương Giang</t>
  </si>
  <si>
    <t>Vốn giao rừng cộng đồng</t>
  </si>
  <si>
    <t>Vốn tín dụng Nhà nước (Vốn vay)</t>
  </si>
  <si>
    <t>Vốn khác</t>
  </si>
  <si>
    <t>Vốn tỉnh</t>
  </si>
  <si>
    <t>NS tỉnh tập trung</t>
  </si>
  <si>
    <t>Cầu A Kà</t>
  </si>
  <si>
    <t>Đường Khe Tre - Hương Hòa (gđ 2)</t>
  </si>
  <si>
    <t>Khu tái định cư Thanh niên</t>
  </si>
  <si>
    <t>San ủi khu tiểu thủ CN H.Hòa</t>
  </si>
  <si>
    <t>Chi phí đền bù, hỗ trợ GPMB Nhà máy Xi măng</t>
  </si>
  <si>
    <t>Bãi chôn lấp rác xã Hương Phú</t>
  </si>
  <si>
    <t>Trụ sở HĐND-UBND xã Hương Hữu</t>
  </si>
  <si>
    <t>Đường Khe Tre - Hương Hòa (giai đoạn 3)</t>
  </si>
  <si>
    <t>Phòng khám đa khoa Hương Giang</t>
  </si>
  <si>
    <t>Đường dây hạ thế và trạm biến áp phục vụ thi công nhà máy xi măng Nam Đông</t>
  </si>
  <si>
    <t>Đường từ cầu Thượng Long đến cầu A Kà</t>
  </si>
  <si>
    <t>Trường THCS Hương Hòa</t>
  </si>
  <si>
    <t>Trụ sở HĐND-UBND xã Hương Lộc</t>
  </si>
  <si>
    <t>Nhà văn hóa truyền thống dân tộc xã Hương Sơn, huyện Nam Đông</t>
  </si>
  <si>
    <t>Chốt kiểm lâm Thượng Nhật</t>
  </si>
  <si>
    <t>Sửa chữa trạm y tế xã Hương Phú</t>
  </si>
  <si>
    <t>Cầu A Ki, xã Thượng Long</t>
  </si>
  <si>
    <t>Xây dựng nhà tiêu hợp vệ sinh trường học (đợt 3), trường tiểu học: Nam Phú, Hương Sơn, Thượng Nhật</t>
  </si>
  <si>
    <t>Cầu khe Thanh Niên xã Thượng Quảng</t>
  </si>
  <si>
    <t>Nhà vệ sinh Trường học huyện Nam Đông năm 2013, hạng mục: Nhà vệ sinh các Trường: TH Hương Lộc, TH Hương Phú, TH Thượng Long, THCS Long Quảng.</t>
  </si>
  <si>
    <t>Hỗ trợ có mục tiêu</t>
  </si>
  <si>
    <t>Vỉa hè đường Khe Tre - Hương Lộc</t>
  </si>
  <si>
    <t>Vỉa hè Khe Tre - Hương Lộc (gđ2)</t>
  </si>
  <si>
    <t>Điện chiếu sáng thị trấn Khe Tre - Hương Lộc</t>
  </si>
  <si>
    <t>Đường Khe Tre Thượng Lộ</t>
  </si>
  <si>
    <t>Đường trung tâm xã Hương Sơn</t>
  </si>
  <si>
    <t>Vỉa hè, điện chiếu sáng đường Khe Tre-Thượng Lộ</t>
  </si>
  <si>
    <t>NS huyện</t>
  </si>
  <si>
    <t>Đầu tư  giao thông</t>
  </si>
  <si>
    <t>Đầu tư giáo dục, sự ngiệp GD</t>
  </si>
  <si>
    <t>Đầu tư CT phát triển khác</t>
  </si>
  <si>
    <t>Đầu tư đối ứng các CT NTM</t>
  </si>
  <si>
    <t>D</t>
  </si>
  <si>
    <t>Vốn các tổ chức Quốc tế</t>
  </si>
  <si>
    <t>Đầu tư hạ tầng khác</t>
  </si>
  <si>
    <t>Dự án Ico ở Thượng Long</t>
  </si>
  <si>
    <t xml:space="preserve">Trường MN Ta Rinh </t>
  </si>
  <si>
    <t>Trạm Y tế 8 xã, thị trấn (tổ chức AP tài trợ 1.1 tỷ/trạm)</t>
  </si>
  <si>
    <t>.Trương MN Hương Hữu tại khu tái định cư Ta Rí</t>
  </si>
  <si>
    <t xml:space="preserve">Nhà 08 phòng học Trường TH Hương Hòa </t>
  </si>
  <si>
    <t>Có quy hoạch  chung xây dựng xã được phê duyệt và được công bố công khai đúng thời hạn</t>
  </si>
  <si>
    <t>Ban hành quy định quản lý quy hoạch chung xây dựng xã và tổ chức thực hiện theo quy hoạch</t>
  </si>
  <si>
    <t>Đường trục thôn, bản, ấp và đường liên thôn bản, ấp, ít nhất được cứng hóa đảm bảo ô tô đi lại thuận tiện quanh năm</t>
  </si>
  <si>
    <t>Đường ngõ xóm sạch và không lầy lội vào mùa mưa</t>
  </si>
  <si>
    <t>Đường trục chính đảm bảo vận chuyển hàng hóa thuận tiện quanh năm</t>
  </si>
  <si>
    <t>Đảm bảo đủ điều kiện đáp ứng yêu cầu dân sinh và theo quy định về phòng chống thiên tai tại chỗ</t>
  </si>
  <si>
    <t>Hệ thống điện đạt chuẩn</t>
  </si>
  <si>
    <t>Tỷ lệ hộ sử dụng điện t.xuyên, an toàn từ các nguồn</t>
  </si>
  <si>
    <t>Xã có nhà văn hóa hoặc hội trường đa năng và sân thể thao phục vụ sinh hoạt văn hóa, thể thao của toàn xã</t>
  </si>
  <si>
    <t>Xã có điểm vui chơi, giải trí và thể thao cho trẻ em và người cao tuổi theo quy định</t>
  </si>
  <si>
    <t>Xã có chợ nông thôn hoặc nơi mua bán, trao đổi hàng hóa</t>
  </si>
  <si>
    <t>Thông tin và truyền thông</t>
  </si>
  <si>
    <t>Xã có điểm phục vụ bưu chính</t>
  </si>
  <si>
    <t>Xã có dịch vụ viễn thông, internet</t>
  </si>
  <si>
    <t>Cơ sở hạ tầng thương mại nông thôn</t>
  </si>
  <si>
    <t>Xã có đài truyền thanh và hệ thống loa đến các thôn</t>
  </si>
  <si>
    <t>Xã có ứng dụng công nghệ thông tin trong công tác quản lý, điều hành</t>
  </si>
  <si>
    <t>Không</t>
  </si>
  <si>
    <t>Tỷ lệ hộ có nhà ở đạt tiêu chuẩn theo quy định</t>
  </si>
  <si>
    <t>Tỷ lệ hộ nghèo đa chiều giai đoạn 2016-2020</t>
  </si>
  <si>
    <t>Lao động có việc làm</t>
  </si>
  <si>
    <t>Xã có hợp tác xã hoạt động theo đúng quy định của Luật Hợp tác xã năm 2012</t>
  </si>
  <si>
    <t>Xã có mô hình liên kết gắn với sản xuất tiêu thụ nông sản chủ lực đảm bảo bền vững</t>
  </si>
  <si>
    <t>Tổ chức sản xuất</t>
  </si>
  <si>
    <t>Giáo dục và Đào tạo</t>
  </si>
  <si>
    <t>Phổ cập giáo dục mầm non cho trẻ 5 tuổi, xóa mù chữ, phổ cập giáo dục tiểu học đúng độ tuổi; phổ cập giáo dục trung học cơ sở</t>
  </si>
  <si>
    <t>Tỷ lệ học sinh tốt nghiệp trung học cơ sở được tiếp tục học trung học (phổ thông, bổ túc, trung cấp)</t>
  </si>
  <si>
    <t>Tỷ lệ lao động có việc làm qua đào tạo</t>
  </si>
  <si>
    <t>≥40%</t>
  </si>
  <si>
    <t>Tỷ lệ người dân tham gia bảo hiểm y tế</t>
  </si>
  <si>
    <t>Xã đạt tiêu chí quốc gia về y tế</t>
  </si>
  <si>
    <t>Tỷ lệ trẻ em dưới 5 tuổi bị suy dinh dưỡng thể thấp còi (chiều cao theo tuổi)</t>
  </si>
  <si>
    <t>Tỷ lệ thôn, bản, ấp đạt tiêu chuẩn văn hóa theo quy định</t>
  </si>
  <si>
    <t>Tỷ lệ hộ sử dụng nước hợp vệ sinh và nước sạch theo quy định</t>
  </si>
  <si>
    <t>Tỷ lệ cơ sở sản xuất-kinh doanh nuôi trồng thủy sản, làng nghề đảm bảo quy định về bảo vệ môi trường</t>
  </si>
  <si>
    <t>Xây dựng cảnh quan, môi trường xanh- sạch-đẹp, an toàn</t>
  </si>
  <si>
    <t>Chất thải rắn trên địa bàn và nước thải khu dân cư tập trung, cơ sở sản xuất - kinh doanh được thu gom, xử lý theo quy định</t>
  </si>
  <si>
    <t>Tỷ lệ hộ chăn nuôi có chuồng trai chăn nuôi đảm bảo vệ sinh môi trường</t>
  </si>
  <si>
    <t>Tỷ lệ hộ gia đình và cơ sở sản xuất, kinh doanh thực phẩm tuân thủ các quy định về đảm bảo an toàn thực phẩm</t>
  </si>
  <si>
    <t>Hệ thống chính trị và tiếp cận pháp luật</t>
  </si>
  <si>
    <t>Cán bộ, công chức xã đạt chuẩn</t>
  </si>
  <si>
    <t>Có đủ các tổ chức trong hệ thống chính trị cơ sở theo quy định</t>
  </si>
  <si>
    <t>Đảng bộ chính quyền xã đạt tiêu chuẩn "trong sạch, vững mạnh"</t>
  </si>
  <si>
    <t>Tổ chức chính trị- xã hội đạt loại khá trở lên</t>
  </si>
  <si>
    <t>Xã đạt chuẩn tiếp cận pháp luật theo quy định</t>
  </si>
  <si>
    <t>Đảm bảo bình đẳng giới và phòng chống bạo lực gia đình; bảo vệ và hỗ trợ những người dễ bị tổn thương trong các lĩnh vực của gia đình và đời sống xã hội</t>
  </si>
  <si>
    <t>Quốc phòng và an ninh</t>
  </si>
  <si>
    <t>Xây dựng lực lượng dân quân "vững mạnh, rộng khắp" và hoàn thành các chỉ tiêu quốc phòng</t>
  </si>
  <si>
    <t>Xã đạt chuẩn an toàn về an ninh, trật tự xã hội và đảm bảo bình yên: không có khiếu kiện đông người kéo dài; không để xảy ra trọng án; tội phạm về tệ nạn xã hội (ma túy, trộm cắp, cờ bạc, nghiện hút) được kiềm chế, giảm liên tục so với các năm trước</t>
  </si>
  <si>
    <t>Tỷ lệ người có việc làm trên dân số trong độ tuổi lao động có khả năng tham gia lao động</t>
  </si>
  <si>
    <t>Đường xã và đường từ trung tâm xã đến đường huyện được nhựa hóa hoặc BT hóa, đảm bảo ô tô đi lại thuận tiện quanh năm</t>
  </si>
  <si>
    <t>Tỷ lệ trường học các cấp: mầm non, mẫu giáo, tiểu học, trung học cơ sở có cơ sở vật chất và thiết bị dạy học đạt chuẩn QG</t>
  </si>
  <si>
    <t>Tỷ lệ thôn thôn, bản, ấp có nhà VH hoặc nới sinh hoạt VH, thể thao phục vụ cộng đồng</t>
  </si>
  <si>
    <t>Mai táng phù hợp với quy định và theo quy hoạch</t>
  </si>
  <si>
    <t>có</t>
  </si>
  <si>
    <t>Tỷ lệ diện tích đất sản xuất nông nghiệp (lúa) được tưới và tiêu nước chủ động đạt từ 80% trở lên</t>
  </si>
  <si>
    <t>Môi trường và an toàn VS thực phẩm</t>
  </si>
  <si>
    <t>Công việc</t>
  </si>
  <si>
    <t>Thời gian thực hiện</t>
  </si>
  <si>
    <t>Người thực hiện</t>
  </si>
  <si>
    <t>Chủ trì</t>
  </si>
  <si>
    <t>Hỗ trợ</t>
  </si>
  <si>
    <t>Tham gia</t>
  </si>
  <si>
    <t>Kết quả mong muốn</t>
  </si>
  <si>
    <t>1.1.</t>
  </si>
  <si>
    <t>Làm hàng rào xanh ở nhà VH thôn</t>
  </si>
  <si>
    <t>Trưởng thôn</t>
  </si>
  <si>
    <t>Bí thư chi đoàn thôn</t>
  </si>
  <si>
    <t>Đoàn viên, thanh niên</t>
  </si>
  <si>
    <t>cây sống trên 90%</t>
  </si>
  <si>
    <t>Làm cổng chào nhà VH</t>
  </si>
  <si>
    <t>Làm đúng theo th.kế</t>
  </si>
  <si>
    <t>Tu sửa bên trong nhà VH….</t>
  </si>
  <si>
    <t>Phó trưởng thôn</t>
  </si>
  <si>
    <t>Khang trang, ngăn nắp</t>
  </si>
  <si>
    <t>Làm nhà vệ sinh thôn</t>
  </si>
  <si>
    <t>10- 30/10/2017</t>
  </si>
  <si>
    <t>Hố xí tự hoại</t>
  </si>
  <si>
    <t>…</t>
  </si>
  <si>
    <t>Chỉnh trang nhà văn hóa thôn, sân bóng</t>
  </si>
  <si>
    <t>Làm sân bóng chuyền, cầu lông</t>
  </si>
  <si>
    <t>16-17/10/2017</t>
  </si>
  <si>
    <t>Bí thư chi đoàn</t>
  </si>
  <si>
    <t>Mặt sân phẳng, có lưới, có bóng.</t>
  </si>
  <si>
    <t xml:space="preserve"> </t>
  </si>
  <si>
    <t>Nâng cấp, chỉnh trang nhà ở</t>
  </si>
  <si>
    <t>Rà soát nhà ở tất cả các hộ</t>
  </si>
  <si>
    <t>Có danh sách rà soát</t>
  </si>
  <si>
    <t>Lập danh sách hộ nhà tạm cần cải tạo</t>
  </si>
  <si>
    <t>Có danh sách nhà tạm</t>
  </si>
  <si>
    <t>Lập danh sách và nội dung cần chỉnh trang</t>
  </si>
  <si>
    <t>Có danh sách và nội dung chỉnh trang</t>
  </si>
  <si>
    <t>Vận động, hướng dẫn chỉnh trang nhà ở</t>
  </si>
  <si>
    <t>Đạt chuẩn, sạch, đẹp</t>
  </si>
  <si>
    <t>Phát triển sản xuất, giảm nghèo</t>
  </si>
  <si>
    <t>Rà soát hộ nghèo, cận nghèo 2017</t>
  </si>
  <si>
    <t>có danh sách, thực chất</t>
  </si>
  <si>
    <t>Đầy đủ thông tin theo mẫu</t>
  </si>
  <si>
    <t>Khảo sát thực trạng và năng lực hộ nghèo</t>
  </si>
  <si>
    <t xml:space="preserve">Lựa chọn hộ có khả năng giảm nghèo </t>
  </si>
  <si>
    <t>Lập kế hoạch giảm nghèo chi tiết từng hộ</t>
  </si>
  <si>
    <t>Có bản kế hoạch</t>
  </si>
  <si>
    <t>Hướng dẫn, đôn đốc hộ thực hiện giảm nghèo</t>
  </si>
  <si>
    <t>Có thu nhập, giảm thiếu hút</t>
  </si>
  <si>
    <t>Phát động phong trào cải tạo vườn tạp</t>
  </si>
  <si>
    <t>tất cả các hộ đều t.hiện</t>
  </si>
  <si>
    <t>Dự trữ thức ăn cho gia súc, tiêm phòng</t>
  </si>
  <si>
    <t>Y tế và môi trường</t>
  </si>
  <si>
    <t>Vận động nhân dân, hội viên mua bảo hiểm y tế</t>
  </si>
  <si>
    <t>Đạt 85%</t>
  </si>
  <si>
    <t>Vận động phụ huynh mua bảo hiểm cho HS</t>
  </si>
  <si>
    <t>Tuyến 1: Từ nhà…. đến nhà...</t>
  </si>
  <si>
    <t>Tuyến 2: Từ nhà… đến nhà</t>
  </si>
  <si>
    <t>Làm hàng rào xanh các tuyến đường</t>
  </si>
  <si>
    <t>Tuyến 3: Từ nhà… đến nhà</t>
  </si>
  <si>
    <t xml:space="preserve">Rà soát hố xí hợp vệ sinh </t>
  </si>
  <si>
    <t>Triển khai thực hiện xd hố xí hợp VS</t>
  </si>
  <si>
    <t>Lập danh sách hộ chưa có hố xí HVS</t>
  </si>
  <si>
    <t>Đạt 90-95%</t>
  </si>
  <si>
    <t>Thực hiện 3 sạch (sạch nhà, sạch bếp, sạch ngõ)</t>
  </si>
  <si>
    <t>100% hộ</t>
  </si>
  <si>
    <t xml:space="preserve">Xây dựng chuồng trại chăn nuôi hợp vệ sinh </t>
  </si>
  <si>
    <t>100% hộ thực hiện</t>
  </si>
  <si>
    <t>Đào hố xử lý rác hữu cơ tại vườn</t>
  </si>
  <si>
    <t>Vệ sinh các tuyến đường hàng ngày ( phong trào 15 phút buổi sáng)</t>
  </si>
  <si>
    <t>các tuyến đường trong khu dân cư được quét dọn hàng ngày</t>
  </si>
  <si>
    <t>…..</t>
  </si>
  <si>
    <t>14-15/10/2017</t>
  </si>
  <si>
    <t>trồng hàng rào xanh</t>
  </si>
  <si>
    <t>có hàng rào xanh</t>
  </si>
  <si>
    <t>cán bộ địa chính</t>
  </si>
  <si>
    <t>các trưởng thôn</t>
  </si>
  <si>
    <t>Đoàn TNCSHCM xã</t>
  </si>
  <si>
    <t xml:space="preserve">các chi đoàn thôn </t>
  </si>
  <si>
    <t>các đoàn thể xã</t>
  </si>
  <si>
    <t>Các nội dung khác</t>
  </si>
  <si>
    <t xml:space="preserve">Chợ </t>
  </si>
  <si>
    <t>Bưu điện</t>
  </si>
  <si>
    <t>T.Lệ lao động trong độ tuổi có việc làm thường xuyên</t>
  </si>
  <si>
    <t>HTTC sản xuất</t>
  </si>
  <si>
    <t>Giáo dục</t>
  </si>
  <si>
    <t>Môi trường</t>
  </si>
  <si>
    <t>HTCT vững mạnh</t>
  </si>
  <si>
    <t>An ninh, trật tự</t>
  </si>
  <si>
    <t>Bộ tiêu chí củ  (QĐ 491 )</t>
  </si>
  <si>
    <t>Bộ tiêu chí mới (QĐ1980)</t>
  </si>
  <si>
    <t>nội dung</t>
  </si>
  <si>
    <t>15/2-15/5/2017</t>
  </si>
  <si>
    <t>Chủ tịch hội phụ nữ</t>
  </si>
  <si>
    <t>Chủ tịch hội nông dân</t>
  </si>
  <si>
    <t>Hộ gia đình</t>
  </si>
  <si>
    <t>15/2-15/6/2017</t>
  </si>
  <si>
    <t>Tất cả</t>
  </si>
  <si>
    <t>Hội Phụ nữ, Đoàn TN</t>
  </si>
  <si>
    <t>Hội viên</t>
  </si>
  <si>
    <t>15/7-15/9/2017</t>
  </si>
  <si>
    <t>HƯỚNG DẪN CÁC NỘI DUNG LẬP KẾ HOẠCH THỰC HIỆN XÂY DỰNG NÔNG THÔN MỚI CẤP THÔN  NĂM 2018</t>
  </si>
  <si>
    <r>
      <t>≥</t>
    </r>
    <r>
      <rPr>
        <sz val="12"/>
        <rFont val="Times New Roman"/>
        <family val="1"/>
      </rPr>
      <t>98%</t>
    </r>
  </si>
  <si>
    <r>
      <t>≥</t>
    </r>
    <r>
      <rPr>
        <sz val="12"/>
        <rFont val="Times New Roman"/>
        <family val="1"/>
      </rPr>
      <t>80%</t>
    </r>
  </si>
  <si>
    <r>
      <t>≤</t>
    </r>
    <r>
      <rPr>
        <sz val="12"/>
        <rFont val="Times New Roman"/>
        <family val="1"/>
      </rPr>
      <t>5%</t>
    </r>
  </si>
  <si>
    <r>
      <t>≥</t>
    </r>
    <r>
      <rPr>
        <sz val="12"/>
        <rFont val="Times New Roman"/>
        <family val="1"/>
      </rPr>
      <t>85%</t>
    </r>
  </si>
  <si>
    <r>
      <t>≤</t>
    </r>
    <r>
      <rPr>
        <sz val="12"/>
        <rFont val="Times New Roman"/>
        <family val="1"/>
      </rPr>
      <t>24.2</t>
    </r>
  </si>
  <si>
    <r>
      <t>≥70</t>
    </r>
    <r>
      <rPr>
        <sz val="12"/>
        <rFont val="Times New Roman"/>
        <family val="1"/>
      </rPr>
      <t xml:space="preserve">%               </t>
    </r>
  </si>
  <si>
    <r>
      <t>≥</t>
    </r>
    <r>
      <rPr>
        <sz val="12"/>
        <rFont val="Times New Roman"/>
        <family val="1"/>
      </rPr>
      <t>98% (</t>
    </r>
    <r>
      <rPr>
        <sz val="12"/>
        <rFont val="Arial"/>
        <family val="2"/>
      </rPr>
      <t>≥</t>
    </r>
    <r>
      <rPr>
        <sz val="12"/>
        <rFont val="Times New Roman"/>
        <family val="1"/>
      </rPr>
      <t>60% nước sạch)</t>
    </r>
  </si>
  <si>
    <r>
      <t>≥</t>
    </r>
    <r>
      <rPr>
        <sz val="12"/>
        <rFont val="Times New Roman"/>
        <family val="1"/>
      </rPr>
      <t>70%</t>
    </r>
  </si>
  <si>
    <t xml:space="preserve"> Xây dựng quy chế quản lý QH chung.
Công khai và thực hiện quy chế quản lý QH.
</t>
  </si>
  <si>
    <t>Tiếp tục mở đường sản xuất phía sau từ rẫy cao su ông Bình đến khe Tổ Chim.</t>
  </si>
  <si>
    <t>Mở đường mới từ cầu Khe Lá đến xóm La U thuộc khu dân cư La Hố.</t>
  </si>
  <si>
    <t>Cả năm</t>
  </si>
  <si>
    <t>Công chức Địa chính</t>
  </si>
  <si>
    <t>Chủ tịch, phó chủ tịch UBND xã</t>
  </si>
  <si>
    <t xml:space="preserve">Rà soát, điều chỉnh bổ sung QH chung NTM xã. 
Công khai bản đồ quy hoạch chung.
</t>
  </si>
  <si>
    <t>Quý II</t>
  </si>
  <si>
    <t>Quy hoạch nghĩa trang của các thôn</t>
  </si>
  <si>
    <t>Tuyên truyền, vận động nhân dân làm hàng rào xanh trước ngõ và hàng rào giáp ranh giới giữa các hộ gia đình.</t>
  </si>
  <si>
    <r>
      <t>Thu nhập bình quân đầu người khu vực nông thôn đến năm 2018</t>
    </r>
    <r>
      <rPr>
        <i/>
        <sz val="13"/>
        <rFont val="Times New Roman"/>
        <family val="1"/>
      </rPr>
      <t>(triệu đồng/người)</t>
    </r>
  </si>
  <si>
    <r>
      <t>≥25</t>
    </r>
    <r>
      <rPr>
        <sz val="12"/>
        <rFont val="Times New Roman"/>
        <family val="1"/>
      </rPr>
      <t>trđ</t>
    </r>
  </si>
  <si>
    <t>Tuyên truyền, vận động nhân dân tham gia đăng ký sử dụng nước máy của công ty HueWaco đạt trên 70%.</t>
  </si>
  <si>
    <t>Quý I, II</t>
  </si>
  <si>
    <t>Đề nghị đầu tư nâng cấp, mở rộng đường trục chính từ Trường Tiểu học đến Trạm hạ thế thôn Dỗi. Chỉnh trang hàng rào và làm hàng rào cây xanh, tổ chức dọn vệ sinh định kỳ.</t>
  </si>
  <si>
    <t>Nâng cấp, sửa chữa thủy lợi tuyến khe Ka Giang, khe Lá thuộc vốn Nông thôn mới.</t>
  </si>
  <si>
    <t>Quý II, III</t>
  </si>
  <si>
    <t>Chủ tịch UBND xã</t>
  </si>
  <si>
    <t>Quý I</t>
  </si>
  <si>
    <t>Tiếp tục nâng cao tỷ lệ phổ cập giáo dục các cấp; tăng cường tuyên truyền để các học sinh tham gia học bổ túc THPT; lập danh sách các lao động đã qua đào tạo, rà soát những lao động cần đạo tạo nghề để tổ chức đào tạo.</t>
  </si>
  <si>
    <t>Rà soát, xác định nguyên nhân nghèo của từng hộ; đánh giá năng lực từng hộ nghèo; lựa chọn để xóa nghèo ; xây dựng KH giảm nghèo; thực hiện chính sách hỗ trợ giảm nghèo.</t>
  </si>
  <si>
    <t>Rà soát số nhà tạm trên địa bàn; kiến nghị đề xuất cấp trên hỗ trợ để xóa nhà tạm, huy động nguồn lực xã hội, doanh nghiệp hỗ trợ một phần kinh phí.</t>
  </si>
  <si>
    <t>Thống kê rà soát nhà ở các hộ gia đình trên địa bàn.</t>
  </si>
  <si>
    <t>Thống kê lập danh sách các lao động trong độ tuổi, đối với những lao động không có việc làm định hướng đào tạo nghề để giải quyết việc làm.</t>
  </si>
  <si>
    <t>Xây dựng các cộng đồng, nhóm hộ quản lý bảo vệ rừng thành lập hợp tác xã để cùng quản lý bảo vệ và hưởng lợi từ lâm sản phụ.</t>
  </si>
  <si>
    <t>Tiếp tục đề nghị công ty điện lực Miền Trung đầu tư tuyến dây điện xương cá cho dân cư Chi Lăng, thôn Dỗi.</t>
  </si>
  <si>
    <t>Bố trí các điểm tập trung rác hợp lý, tuyên truyền phân loại rác thải cho người dân; ký cam kết thực hiện việc bảo vệ môi trường đối với hộ chăn nuôi gia súc.</t>
  </si>
  <si>
    <t>Quản lý tốt vệ sinh môi trường tại các cơ sở sản xuất-kinh doanh trên địa bàn xã.</t>
  </si>
  <si>
    <t>Rà soát danh sách các hộ có nhà vệ sinh chưa đảm bảo; lập kế hoạch tuyên truyền xây dựng hố xí hợp vệ sinh; rà soát các hộ chưa đảm bảo 3 sạch; tuyên truyền, vận động; chỉ đạo, hướng dẫn, kiểm tra chi hội cơ sở về 3 sạch.</t>
  </si>
  <si>
    <t>Thực hiện theo quy định của pháp luật.</t>
  </si>
  <si>
    <t>Tăng cường sự lãnh đạo, chỉ đạo của Đảng ủy, phát huy tinh thần của mỗi cán bộ, công chức, viên chức và đảng viên để thực hiện tốt các chỉ tiêu theo Nghị quyết Đảng ủy, HĐND xã đề ra .</t>
  </si>
  <si>
    <t>Xây dựng hệ thống chính trị trong sạch vững mạnh.</t>
  </si>
  <si>
    <t>Xây dựng quốc phòng an ninh vững chắc; giải quyết kịp thời những vấn đề mới nảy sinh; tuyên truyền nhân dân thực hiện và chấp hành pháp luật.</t>
  </si>
  <si>
    <t>Xây dựng lực lượng dân quan tự vệ, lực lượng công an viên ngày càng vững mạnh.</t>
  </si>
  <si>
    <t xml:space="preserve"> Tiếp tục tuyên truyền Luật bình đẳng gới, không để xảy ra tình trạng tảo hôn, hôn nhân cận huyết thống.  </t>
  </si>
  <si>
    <t>Phấn đấu 3/3 thôn đạt chuẩn văn hóa, để đảm bảo đạt chuẩn NTM.</t>
  </si>
  <si>
    <t>Phối hợp với nhà Trường tuyên truyền các phụ huynh để tăng cường chất lượng bữa ăn cho trẻ em.</t>
  </si>
  <si>
    <t>Tập trung nâng cao các chỉ tiêu xã đạt chuẩn về y tế.</t>
  </si>
  <si>
    <t>Tiếp tục rà soát lao động chưa qua đào tạo để định hướng đào tạo nghề.</t>
  </si>
  <si>
    <t>Ký hợp đồng liên kết đối với doanh nghiệp để cung ứng, tiêu thu sản phẩm hàng nông sản.</t>
  </si>
  <si>
    <t>Tất cả người dân được biết về kết quả quy hoạch</t>
  </si>
  <si>
    <t>Làm cho bộ mặt xã nhà ngày càng xanh sạch đẹp.</t>
  </si>
  <si>
    <t>Rà soát trà soát các tuyến đường cần cứng hóa để đảm bảo đi lại, phát động phong trào chỉnh trang làm hàng rào các tuyến đường liên thôn,trục thôn, tổ chức dọn vệ sinh định kỳ hàng tháng.</t>
  </si>
  <si>
    <t>Taọ điều kiện thuận trong việc đi lại, vận chuyển hàng hóa của người dân.</t>
  </si>
  <si>
    <t>Địa chính xã, các trưởng thôn</t>
  </si>
  <si>
    <t>Trạm Thủy nông, các trưởng thôn</t>
  </si>
  <si>
    <t>Đảm bảo việc tưới tiêu đồng ruộng.</t>
  </si>
  <si>
    <t>Quý III</t>
  </si>
  <si>
    <t>Tiếp tục kiện toàn BCH PCTT và TKCN xã; thành lập các tổ đội ứng phó. Xây dựng kế hoạch PCTT hằng năm 2018.</t>
  </si>
  <si>
    <t>Ban chỉ huy PCTT - TKCN xã</t>
  </si>
  <si>
    <t>Hạn chế thiệt hại do lụt bão gây ra.</t>
  </si>
  <si>
    <t>Ban điều hành thôn</t>
  </si>
  <si>
    <t>Tạo thuận lợi cho người dân.</t>
  </si>
  <si>
    <t>Thống kê tỷ lệ hộ sử dụng lưới điện.</t>
  </si>
  <si>
    <t>Trường TH</t>
  </si>
  <si>
    <t>Ban quản lý NTM xã</t>
  </si>
  <si>
    <t>Để đạt chuẩn QG mức độ 2.</t>
  </si>
  <si>
    <t>Đạt chuẩn NTM.</t>
  </si>
  <si>
    <t>Nâng cao hiệu lực, hiệu quả CCHC</t>
  </si>
  <si>
    <t>Bộ phận TN&amp;TKQ</t>
  </si>
  <si>
    <t xml:space="preserve"> Áp dụng công nghệ thông tin trong thực hiện nhiệm vụ, giải quyết công việc kịp thời cho công dân, tổ chức.</t>
  </si>
  <si>
    <t>Chủ tịch, PCT  UBND xã</t>
  </si>
  <si>
    <t>Tập trung chỉ đạo thâm canh sản xuất, chuyển đổi cây trồng để nâng cao giá trị kinh tế vườn, tăng cường chăm sóc, khai thác mủ cao su. Phát triển chăn nuôi gia súc, gia cầm.</t>
  </si>
  <si>
    <t>Các đoàn thể, các trưởng thôn</t>
  </si>
  <si>
    <t>Tăng thu nhập</t>
  </si>
  <si>
    <t>Công chức VH-XH</t>
  </si>
  <si>
    <t>Giảm nghèo đạt chuẩn NTM</t>
  </si>
  <si>
    <t>Đảm bảo tiêu chí NTM</t>
  </si>
  <si>
    <t>Các cộng đồng, nhóm hộ; các thôn</t>
  </si>
  <si>
    <t>TTGDHN&amp;DN, các thôn</t>
  </si>
  <si>
    <t>Nâng cao tỷ lệ phổ cập giáo dục.</t>
  </si>
  <si>
    <t xml:space="preserve"> PCT  UBND xã</t>
  </si>
  <si>
    <t>Đạt tiêu  chí về lao động</t>
  </si>
  <si>
    <t>Thống kê lập danh sách người tham gia BHYT; vận động tham gia để đạt theo quy định</t>
  </si>
  <si>
    <t>Đảm bảo điều kiện khám chữa bệnh cho nhân dân</t>
  </si>
  <si>
    <t>Trạm y tế xã</t>
  </si>
  <si>
    <t>Đạt chuẩn quốc gia</t>
  </si>
  <si>
    <t>Giảm tỷ lệ suy dinh dưỡng trẻ em</t>
  </si>
  <si>
    <t>Quý V</t>
  </si>
  <si>
    <t>PCT  UBND xã</t>
  </si>
  <si>
    <t>Công chức VHTT</t>
  </si>
  <si>
    <t>Các thôn</t>
  </si>
  <si>
    <t>CT, PCT  UBND xã</t>
  </si>
  <si>
    <t>Bảo vệ môi trương xung quanh</t>
  </si>
  <si>
    <t>Công chức Địa chính, các đoàn thể</t>
  </si>
  <si>
    <t>Tạo cảnh quan,môi trường xanh, sạch.</t>
  </si>
  <si>
    <t>Đảm bảo việc mai táng đúng nơi quy định.</t>
  </si>
  <si>
    <t>Góp phần bảo vệ môi trường.</t>
  </si>
  <si>
    <t>Trạm y tế xã, Các thôn</t>
  </si>
  <si>
    <t>Đảm bảo vệ sinh môi trường</t>
  </si>
  <si>
    <t>Lập danh sách hộ có chuồng trại chưa đảm bảo; vận động làm chuồng trại và xây hầm biôga đối với hộ chăn nuôi lớn.</t>
  </si>
  <si>
    <t>Các hộ gia đình</t>
  </si>
  <si>
    <t>Tỷ lệ hộ có nhà tiêu, nhà tắm, bể chứa nước sinh hoạt hợp vệ sinh và đảm bảo 3 sạch.</t>
  </si>
  <si>
    <t>Tuyên truyền các cơ sở kinh doanh dịch vụ ăn uống, giải khát tuân thủ các quy định về đảm bảo an toàn thực phẩm.</t>
  </si>
  <si>
    <t>An toàn VSTP</t>
  </si>
  <si>
    <t>Cán bộ chưa đạt chuẩn</t>
  </si>
  <si>
    <t xml:space="preserve">Để đạt chuẩn   </t>
  </si>
  <si>
    <t>Hệ thống chính trị</t>
  </si>
  <si>
    <t>các ngành, đoàn thể</t>
  </si>
  <si>
    <t>Đảm bảo theo quy định</t>
  </si>
  <si>
    <t>Các chi bộ trực thuộc</t>
  </si>
  <si>
    <t>TSVM</t>
  </si>
  <si>
    <t>Thực hiện có hiệu quả Nghị quyết ĐU, HĐND</t>
  </si>
  <si>
    <t>Niêm yết các quy định mới, giải quyết TTHC đúng quy định;  tuyên truyền, phổ biến pháp luật đến tận người dân.</t>
  </si>
  <si>
    <t>Công chức Tư pháp -HT</t>
  </si>
  <si>
    <t>Người dân tiếp cận được pháp luật</t>
  </si>
  <si>
    <t>Công chức  Chỉ huy trưởng QS, CA xã</t>
  </si>
  <si>
    <t>Xây dựng lực lượng vững mạnh</t>
  </si>
  <si>
    <t xml:space="preserve"> Lực lượng DQCĐ, DQTV, thôn đội trưởng.</t>
  </si>
  <si>
    <t>Các lực lượng, các đoàn thể, các trưởng thôn, thôn đội, công an viên.</t>
  </si>
  <si>
    <t>Xây dựng quốc phòng an ninh vững mạnh; đảm bảo trật tự an toàn XH.</t>
  </si>
  <si>
    <t>Thời gian thực hiện hoàn thành</t>
  </si>
  <si>
    <t>Kết quả</t>
  </si>
  <si>
    <t>Người chỉ đạo</t>
  </si>
  <si>
    <t>Người phối hợp</t>
  </si>
  <si>
    <t>ỦY BAN NHÂN DÂN</t>
  </si>
  <si>
    <t>XÃ THƯỢNG LỘ</t>
  </si>
  <si>
    <t>CỘNG HÒA XÃ HỘI CHỦ NGHĨA VIỆT NAM</t>
  </si>
  <si>
    <t>Độc lập - Tự do - Hạnh phúc</t>
  </si>
  <si>
    <t>Nơi nhận:</t>
  </si>
  <si>
    <t>TM. ỦY BAN NHÂN DÂN</t>
  </si>
  <si>
    <t>CHỦ TỊCH</t>
  </si>
  <si>
    <t>Hồ Văn Chính</t>
  </si>
  <si>
    <t>Số:         /KH-UBND</t>
  </si>
  <si>
    <t xml:space="preserve">  THỰC HIỆN  19 TIÊU CHÍ XÂY DỰNG NÔNG THÔN MỚI NĂM 2018 </t>
  </si>
  <si>
    <t>KẾ HOẠCH</t>
  </si>
  <si>
    <t>- TT. HĐND xã;</t>
  </si>
  <si>
    <t>- TVĐU xã;</t>
  </si>
  <si>
    <t>UBND XÃ THƯỢNG LỘ</t>
  </si>
  <si>
    <t>THÔN RIA HỐ</t>
  </si>
  <si>
    <t>Có hàng rào xanh</t>
  </si>
  <si>
    <t>Nâng cấp, tu sửa nhà văn hóa thôn</t>
  </si>
  <si>
    <t>Tháng 3-6/2018</t>
  </si>
  <si>
    <t>Tháng 4/2018</t>
  </si>
  <si>
    <t>Làm sân bóng chuyền</t>
  </si>
  <si>
    <t>Tháng 2/2018</t>
  </si>
  <si>
    <t>Trưởng thôn, Bí thư chi đoàn</t>
  </si>
  <si>
    <t>Giao thông nông thôn</t>
  </si>
  <si>
    <t>Đường dân sinh La Hố thôn Ria Hố</t>
  </si>
  <si>
    <t>UBND xã</t>
  </si>
  <si>
    <t xml:space="preserve">  KẾ HOẠCH THỰC HIỆN XÂY DỰNG NÔNG THÔN MỚI CẤP THÔN NĂM 2018</t>
  </si>
  <si>
    <t>Nhà nước</t>
  </si>
  <si>
    <t>Quỹ thôn</t>
  </si>
  <si>
    <t>Doanh nghiệp</t>
  </si>
  <si>
    <t>Doanh nghiệp, trưởng thôn, người dân</t>
  </si>
  <si>
    <t>Tạo điều kiện thuận tiện đi lại và vận chuyển hàng hóa.</t>
  </si>
  <si>
    <t>Nân cấp, chỉnh trang nhà ở</t>
  </si>
  <si>
    <t>2.1.</t>
  </si>
  <si>
    <t>2.2.</t>
  </si>
  <si>
    <t>Làm kè chống sạt lở</t>
  </si>
  <si>
    <t>4.1.</t>
  </si>
  <si>
    <t>Làm kè chống sạt lở dọc khe Lá</t>
  </si>
  <si>
    <t>Nhà nước, nhân dân</t>
  </si>
  <si>
    <t>Trồng hàng rào xanh</t>
  </si>
  <si>
    <t>15 hộ có hàng rào xanh</t>
  </si>
  <si>
    <t>Nhà vệ sinh tự hoại</t>
  </si>
  <si>
    <t>Tháng 02/2018</t>
  </si>
  <si>
    <t>Công tác giảm nghèo</t>
  </si>
  <si>
    <t>Đạt 95%</t>
  </si>
  <si>
    <t>Triển khai nội dung cần chỉnh trang</t>
  </si>
  <si>
    <t>Các hộ thực hiện</t>
  </si>
  <si>
    <t>Xóa được 02 nhà tạm</t>
  </si>
  <si>
    <t>Rà soát hộ nhà tạm cần cải tạo</t>
  </si>
  <si>
    <t>Tháng 3/2018</t>
  </si>
  <si>
    <t>Tháng 4-6/2018</t>
  </si>
  <si>
    <t>Tháng 7/2018</t>
  </si>
  <si>
    <t>Ban điều hành</t>
  </si>
  <si>
    <t>UBND xã, trưởng thôn</t>
  </si>
  <si>
    <t>Ban điều hành thôn, nhân dân</t>
  </si>
  <si>
    <t>Có kè chống sạt lở kiên cố</t>
  </si>
  <si>
    <t>Tháng 4/2019</t>
  </si>
  <si>
    <t>Ban chỉ đạo xa</t>
  </si>
  <si>
    <t>tất cả các hộ đều thực hiện</t>
  </si>
  <si>
    <t>Tháng 2-3/2018</t>
  </si>
  <si>
    <t>Hội LHPN xã</t>
  </si>
  <si>
    <t>Trường TH, MN</t>
  </si>
  <si>
    <t>Y tế thôn bản</t>
  </si>
  <si>
    <t>Tháng 5-7/2018</t>
  </si>
  <si>
    <t>Tháng 5-7/2019</t>
  </si>
  <si>
    <t>THÔN DỖI</t>
  </si>
  <si>
    <t>THÔN CHA MĂNG</t>
  </si>
  <si>
    <t>Chỉnh trang nhà văn hóa thôn</t>
  </si>
  <si>
    <t>Làm nhà bếp, nhà vệ sinh, sân nhà rông</t>
  </si>
  <si>
    <t>Tháng 3-9/2018</t>
  </si>
  <si>
    <t>Có hố xí tự hoại, nhà bếp, sân nhà văn hóa khang trang</t>
  </si>
  <si>
    <t>Tháng 4 - 5/2018</t>
  </si>
  <si>
    <t>Rà soát và lập danh sách hộ nhà tạm cần cải tạo</t>
  </si>
  <si>
    <t>Tháng 3-8/2018</t>
  </si>
  <si>
    <t>Người dân</t>
  </si>
  <si>
    <t>Vận động, hướng dẫn chỉnh trang nhà ở, làm hàng rào xanh</t>
  </si>
  <si>
    <t>Tháng 2-10/2018</t>
  </si>
  <si>
    <t>Đạt tỷ lệ 90%</t>
  </si>
  <si>
    <t>3.1.</t>
  </si>
  <si>
    <t>Toàn bộ hộ gia đình</t>
  </si>
  <si>
    <t>3.2.</t>
  </si>
  <si>
    <t>Tuyên truyền dự trữ thức ăn, tiêm phòng gia súc, gia cầm</t>
  </si>
  <si>
    <t>Tháng 6-9/2018</t>
  </si>
  <si>
    <t>Cán bộ Thú y xã, khuyến nông huyện</t>
  </si>
  <si>
    <t>Đạt tỷ lệ 80% trở lên</t>
  </si>
  <si>
    <t>Nội dung khác</t>
  </si>
  <si>
    <t>Mở đường trục thôn</t>
  </si>
  <si>
    <t>Doanh nghiệp, Ban điều hành thôn</t>
  </si>
  <si>
    <t>Đảm bảo tiến độ, chất lượng công trình</t>
  </si>
  <si>
    <t>Kéo đường dây điện xương cá</t>
  </si>
  <si>
    <t>Tháng 4-9/2018</t>
  </si>
  <si>
    <t>Tạo điều kiện thuận lợ cho người dân</t>
  </si>
  <si>
    <t>Có hàng rào xanh đẹp</t>
  </si>
  <si>
    <t>Đảm bảo kiên cố để tổ chức sinh hoạt, cuộc họp của thôn</t>
  </si>
  <si>
    <t>Làm cổng chào của thôn</t>
  </si>
  <si>
    <t>Tạo bộ mặt khang trang</t>
  </si>
  <si>
    <t xml:space="preserve">Đường giao thông </t>
  </si>
  <si>
    <t>Đường sản xuất phía sau (khe Tổ Chim)</t>
  </si>
  <si>
    <t>Doanh nghiệp, Ban điều hành, người dân</t>
  </si>
  <si>
    <t>Xóa được 03 nhà tạm</t>
  </si>
  <si>
    <t>10 hộ có hàng rào xanh</t>
  </si>
  <si>
    <t>Tháng 5/2018</t>
  </si>
  <si>
    <t xml:space="preserve">Lựa chọn hộ có khả năng thoát nghèo </t>
  </si>
  <si>
    <t>Xóa đối tượng cặp vợ chồng trẻ để thoát nghèo</t>
  </si>
  <si>
    <t>Đạt tỷ lệ 80%</t>
  </si>
  <si>
    <t>Vận động nhân dân chuyển đổi đất trồng màu sang trồng chuối</t>
  </si>
  <si>
    <t>Tháng 8-10/2018</t>
  </si>
  <si>
    <t>Tháng 4-7/2018</t>
  </si>
  <si>
    <t>Tháng 2-5/2018</t>
  </si>
  <si>
    <t>Làm nhà văn hóa xã</t>
  </si>
  <si>
    <t>Xã có nhà VH đạt chuẩn NTM</t>
  </si>
  <si>
    <t>Doanh nghiệp, UBND xã</t>
  </si>
  <si>
    <t>TM. BAN ĐIỀU HÀNH THÔN CHA MĂNG</t>
  </si>
  <si>
    <t>TRƯỞNG THÔN</t>
  </si>
  <si>
    <t>Trần Văn Khôi</t>
  </si>
  <si>
    <t>Thượng Lộ, ngày        tháng 01 năm 2018</t>
  </si>
  <si>
    <t>TM. BAN ĐIỀU HÀNH THÔN DỖI</t>
  </si>
  <si>
    <t>TM. BAN ĐIỀU HÀNH THÔN RIA HỐ</t>
  </si>
  <si>
    <t>Hồ Văn Đức</t>
  </si>
  <si>
    <t>Tạo điều kiện cho thanh niên giao lưu, sinh hoạt.</t>
  </si>
  <si>
    <t>Trưởng thôn, người dân</t>
  </si>
  <si>
    <t xml:space="preserve">                        CỘNG HÒA XÃ HỘI CHỦ NGHĨA VIỆT NAM</t>
  </si>
  <si>
    <t xml:space="preserve">                          Độc lập - Tự do - Hạnh phúc</t>
  </si>
  <si>
    <t xml:space="preserve">     Thượng Lộ, ngày        tháng 01 năm 2018</t>
  </si>
  <si>
    <t xml:space="preserve"> Mở rộng nâng cấp trường Tiểu học để đạt chuẩn.</t>
  </si>
  <si>
    <t>Xây dựng nhà văn hóa xã, sân bóng chuyền</t>
  </si>
  <si>
    <t>Quý I - IV</t>
  </si>
  <si>
    <t>Quý I - II</t>
  </si>
  <si>
    <t>Còn 02 cán bộ, công chức chưa đạt chuẩn, tiếp tục vận động đào tạo.</t>
  </si>
  <si>
    <t>Trên đây là Kế hoạch thực hiện 19 tiêu chí xây dựng Nông thôn mới năm 2018 xã Thượng Lộ. Đề nghị các ban ngành, đoàn thể, các đơn vị liên quan và các thôn triển khai thực hiện tốt kế hoạch này./.</t>
  </si>
  <si>
    <t>- Phòng Nông nghiệp &amp; PTNT (để báo cáo)</t>
  </si>
  <si>
    <t>- Lưu: VT, ĐC.</t>
  </si>
  <si>
    <t xml:space="preserve">Phân công </t>
  </si>
  <si>
    <t>Các công chức liên quan</t>
  </si>
  <si>
    <t>- Các ngành, đoàn thể, đơn vị liên quan;</t>
  </si>
  <si>
    <t>- Các trưởng thôn;</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</si>
</sst>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_(* #,##0_);_(* \(#,##0\);_(* &quot;-&quot;??_);_(@_)"/>
    <numFmt numFmtId="197" formatCode="0.0"/>
    <numFmt numFmtId="198" formatCode="0.000000"/>
    <numFmt numFmtId="199" formatCode="0.00000"/>
    <numFmt numFmtId="200" formatCode="0.0000"/>
    <numFmt numFmtId="201" formatCode="0.000"/>
    <numFmt numFmtId="202" formatCode="_(* #,##0.0_);_(* \(#,##0.0\);_(* &quot;-&quot;??_);_(@_)"/>
    <numFmt numFmtId="203" formatCode="_(* #,##0.0_);_(* \(#,##0.0\);_(* &quot;-&quot;?_);_(@_)"/>
    <numFmt numFmtId="204" formatCode="#,##0;[Red]#,##0"/>
    <numFmt numFmtId="205" formatCode="_(* #,##0.00_);_(* \(#,##0.00\);_(* &quot;-&quot;_);_(@_)"/>
    <numFmt numFmtId="206" formatCode="_(* #,##0.000_);_(* \(#,##0.000\);_(* &quot;-&quot;??_);_(@_)"/>
    <numFmt numFmtId="207" formatCode="_(* #,##0.0000_);_(* \(#,##0.0000\);_(* &quot;-&quot;??_);_(@_)"/>
    <numFmt numFmtId="208" formatCode="&quot;Yes&quot;;&quot;Yes&quot;;&quot;No&quot;"/>
    <numFmt numFmtId="209" formatCode="&quot;True&quot;;&quot;True&quot;;&quot;False&quot;"/>
    <numFmt numFmtId="210" formatCode="&quot;On&quot;;&quot;On&quot;;&quot;Off&quot;"/>
    <numFmt numFmtId="211" formatCode="[$€-2]\ #,##0.00_);[Red]\([$€-2]\ #,##0.00\)"/>
    <numFmt numFmtId="212" formatCode="#,##0.0"/>
    <numFmt numFmtId="213" formatCode="mmm\-yyyy"/>
  </numFmts>
  <fonts count="64">
    <font>
      <sz val="10"/>
      <name val="Arial"/>
      <family val="0"/>
    </font>
    <font>
      <sz val="8"/>
      <name val="Arial"/>
      <family val="2"/>
    </font>
    <font>
      <sz val="12"/>
      <name val="Times New Roman"/>
      <family val="1"/>
    </font>
    <font>
      <b/>
      <sz val="12"/>
      <name val="Times New Roman"/>
      <family val="1"/>
    </font>
    <font>
      <sz val="10"/>
      <name val="Times New Roman"/>
      <family val="1"/>
    </font>
    <font>
      <b/>
      <sz val="10"/>
      <name val="Times New Roman"/>
      <family val="1"/>
    </font>
    <font>
      <b/>
      <sz val="9"/>
      <name val="Times New Roman"/>
      <family val="1"/>
    </font>
    <font>
      <sz val="9"/>
      <name val="Times New Roman"/>
      <family val="1"/>
    </font>
    <font>
      <sz val="11"/>
      <name val="Times New Roman"/>
      <family val="1"/>
    </font>
    <font>
      <u val="single"/>
      <sz val="10"/>
      <color indexed="12"/>
      <name val="Arial"/>
      <family val="2"/>
    </font>
    <font>
      <u val="single"/>
      <sz val="10"/>
      <color indexed="36"/>
      <name val="Arial"/>
      <family val="2"/>
    </font>
    <font>
      <b/>
      <sz val="9"/>
      <color indexed="10"/>
      <name val="Times New Roman"/>
      <family val="1"/>
    </font>
    <font>
      <b/>
      <sz val="11"/>
      <name val="Times New Roman"/>
      <family val="1"/>
    </font>
    <font>
      <b/>
      <sz val="13"/>
      <name val="Times New Roman"/>
      <family val="1"/>
    </font>
    <font>
      <b/>
      <i/>
      <sz val="9"/>
      <name val="Times New Roman"/>
      <family val="1"/>
    </font>
    <font>
      <b/>
      <i/>
      <sz val="9"/>
      <color indexed="10"/>
      <name val="Times New Roman"/>
      <family val="1"/>
    </font>
    <font>
      <b/>
      <i/>
      <sz val="9"/>
      <color indexed="14"/>
      <name val="Times New Roman"/>
      <family val="1"/>
    </font>
    <font>
      <b/>
      <sz val="9"/>
      <color indexed="14"/>
      <name val="Times New Roman"/>
      <family val="1"/>
    </font>
    <font>
      <b/>
      <i/>
      <sz val="10"/>
      <color indexed="10"/>
      <name val="Times New Roman"/>
      <family val="1"/>
    </font>
    <font>
      <b/>
      <i/>
      <sz val="10"/>
      <name val="Times New Roman"/>
      <family val="1"/>
    </font>
    <font>
      <b/>
      <sz val="8"/>
      <name val="Times New Roman"/>
      <family val="1"/>
    </font>
    <font>
      <b/>
      <sz val="10"/>
      <name val="Arial"/>
      <family val="2"/>
    </font>
    <font>
      <b/>
      <sz val="14"/>
      <name val="Times New Roman"/>
      <family val="1"/>
    </font>
    <font>
      <i/>
      <sz val="13"/>
      <name val="Times New Roman"/>
      <family val="1"/>
    </font>
    <font>
      <sz val="13"/>
      <name val="Times New Roman"/>
      <family val="1"/>
    </font>
    <font>
      <i/>
      <sz val="12"/>
      <name val="Times New Roman"/>
      <family val="1"/>
    </font>
    <font>
      <sz val="12"/>
      <name val="Arial"/>
      <family val="2"/>
    </font>
    <font>
      <sz val="14"/>
      <name val="Times New Roman"/>
      <family val="1"/>
    </font>
    <font>
      <b/>
      <i/>
      <sz val="12"/>
      <name val="Times New Roman"/>
      <family val="1"/>
    </font>
    <font>
      <i/>
      <sz val="14"/>
      <name val="Times New Roman"/>
      <family val="1"/>
    </font>
    <font>
      <sz val="11"/>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b/>
      <i/>
      <sz val="13"/>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dashed"/>
    </border>
    <border>
      <left style="thin"/>
      <right style="thin"/>
      <top style="dashed"/>
      <bottom style="dashed"/>
    </border>
    <border>
      <left>
        <color indexed="63"/>
      </left>
      <right>
        <color indexed="63"/>
      </right>
      <top style="dashed"/>
      <bottom style="dashed"/>
    </border>
    <border>
      <left style="thin"/>
      <right style="thin"/>
      <top style="dashed"/>
      <bottom style="thin"/>
    </border>
    <border>
      <left>
        <color indexed="63"/>
      </left>
      <right>
        <color indexed="63"/>
      </right>
      <top style="dashed"/>
      <bottom>
        <color indexed="63"/>
      </bottom>
    </border>
    <border>
      <left style="thin"/>
      <right style="thin"/>
      <top style="dashed"/>
      <bottom>
        <color indexed="63"/>
      </bottom>
    </border>
    <border>
      <left style="thin"/>
      <right style="thin"/>
      <top>
        <color indexed="63"/>
      </top>
      <bottom style="dashed"/>
    </border>
    <border>
      <left style="thin"/>
      <right style="thin"/>
      <top style="thin"/>
      <bottom>
        <color indexed="63"/>
      </bottom>
    </border>
    <border>
      <left>
        <color indexed="63"/>
      </left>
      <right style="thin"/>
      <top style="thin"/>
      <bottom style="dashed"/>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style="dotted"/>
    </border>
    <border>
      <left style="thin"/>
      <right style="thin"/>
      <top style="dotted"/>
      <bottom style="dotted"/>
    </border>
    <border>
      <left>
        <color indexed="63"/>
      </left>
      <right>
        <color indexed="63"/>
      </right>
      <top style="dotted"/>
      <bottom style="dotted"/>
    </border>
    <border>
      <left style="thin"/>
      <right style="thin"/>
      <top style="dotted"/>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10"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9"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51">
    <xf numFmtId="0" fontId="0" fillId="0" borderId="0" xfId="0" applyAlignment="1">
      <alignment/>
    </xf>
    <xf numFmtId="0" fontId="4" fillId="0" borderId="10" xfId="0" applyFont="1" applyFill="1" applyBorder="1" applyAlignment="1">
      <alignment horizontal="center" vertical="center" wrapText="1"/>
    </xf>
    <xf numFmtId="0" fontId="4" fillId="0" borderId="0" xfId="0" applyFont="1" applyAlignment="1">
      <alignment vertical="center" wrapText="1"/>
    </xf>
    <xf numFmtId="0" fontId="5" fillId="0" borderId="0" xfId="0" applyFont="1" applyAlignment="1">
      <alignment vertical="center" wrapText="1"/>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Fill="1" applyBorder="1" applyAlignment="1">
      <alignment vertical="center" wrapText="1"/>
    </xf>
    <xf numFmtId="0" fontId="2" fillId="0" borderId="0" xfId="0" applyFont="1" applyAlignment="1">
      <alignment/>
    </xf>
    <xf numFmtId="0" fontId="8" fillId="0" borderId="10" xfId="0" applyFont="1" applyBorder="1" applyAlignment="1">
      <alignment vertical="center" wrapText="1"/>
    </xf>
    <xf numFmtId="196" fontId="8" fillId="0" borderId="10" xfId="42" applyNumberFormat="1" applyFont="1" applyFill="1" applyBorder="1" applyAlignment="1">
      <alignment horizontal="center" vertical="center" wrapText="1"/>
    </xf>
    <xf numFmtId="0" fontId="8" fillId="0" borderId="0" xfId="0" applyFont="1" applyAlignment="1">
      <alignment vertical="center" wrapText="1"/>
    </xf>
    <xf numFmtId="196" fontId="8" fillId="0" borderId="10" xfId="42" applyNumberFormat="1" applyFont="1" applyBorder="1" applyAlignment="1">
      <alignment vertical="center" wrapText="1"/>
    </xf>
    <xf numFmtId="196" fontId="8" fillId="0" borderId="10" xfId="42" applyNumberFormat="1" applyFont="1" applyFill="1" applyBorder="1" applyAlignment="1">
      <alignment vertical="center" wrapText="1"/>
    </xf>
    <xf numFmtId="196" fontId="8" fillId="0" borderId="10" xfId="0" applyNumberFormat="1" applyFont="1" applyBorder="1" applyAlignment="1">
      <alignment vertical="center" wrapText="1"/>
    </xf>
    <xf numFmtId="196" fontId="8" fillId="0" borderId="0" xfId="0" applyNumberFormat="1" applyFont="1" applyAlignment="1">
      <alignment vertical="center" wrapText="1"/>
    </xf>
    <xf numFmtId="0" fontId="12" fillId="0" borderId="10" xfId="0" applyFont="1" applyBorder="1" applyAlignment="1">
      <alignment vertical="center" wrapText="1"/>
    </xf>
    <xf numFmtId="196" fontId="12" fillId="0" borderId="10" xfId="0" applyNumberFormat="1" applyFont="1" applyBorder="1" applyAlignment="1">
      <alignment vertical="center" wrapText="1"/>
    </xf>
    <xf numFmtId="203" fontId="12" fillId="0" borderId="0" xfId="0" applyNumberFormat="1" applyFont="1" applyAlignment="1">
      <alignment vertical="center" wrapText="1"/>
    </xf>
    <xf numFmtId="0" fontId="12" fillId="0" borderId="0" xfId="0" applyFont="1" applyAlignment="1">
      <alignment vertical="center" wrapText="1"/>
    </xf>
    <xf numFmtId="196" fontId="2" fillId="0" borderId="0" xfId="0" applyNumberFormat="1" applyFont="1" applyAlignment="1">
      <alignment/>
    </xf>
    <xf numFmtId="3" fontId="2" fillId="0" borderId="0" xfId="0" applyNumberFormat="1" applyFont="1" applyAlignment="1">
      <alignment/>
    </xf>
    <xf numFmtId="0" fontId="2" fillId="0" borderId="0" xfId="0" applyFont="1" applyFill="1" applyBorder="1" applyAlignment="1">
      <alignment/>
    </xf>
    <xf numFmtId="0" fontId="2" fillId="0" borderId="0" xfId="0" applyFont="1" applyFill="1" applyAlignment="1">
      <alignment/>
    </xf>
    <xf numFmtId="0" fontId="8" fillId="0" borderId="0" xfId="0" applyFont="1" applyFill="1" applyAlignment="1">
      <alignment/>
    </xf>
    <xf numFmtId="3" fontId="8" fillId="0" borderId="0" xfId="0" applyNumberFormat="1" applyFont="1" applyFill="1" applyAlignment="1">
      <alignment/>
    </xf>
    <xf numFmtId="0" fontId="4" fillId="0" borderId="0" xfId="0" applyFont="1" applyFill="1" applyAlignment="1">
      <alignment horizontal="center" vertical="center"/>
    </xf>
    <xf numFmtId="3" fontId="4" fillId="0" borderId="0" xfId="0" applyNumberFormat="1" applyFont="1" applyFill="1" applyAlignment="1">
      <alignment/>
    </xf>
    <xf numFmtId="0" fontId="4" fillId="0" borderId="0" xfId="0" applyFont="1" applyFill="1" applyAlignment="1">
      <alignment/>
    </xf>
    <xf numFmtId="0" fontId="4" fillId="0" borderId="0" xfId="0" applyFont="1" applyFill="1" applyAlignment="1">
      <alignment horizontal="center"/>
    </xf>
    <xf numFmtId="0" fontId="4" fillId="0" borderId="0" xfId="0" applyFont="1" applyFill="1" applyBorder="1" applyAlignment="1">
      <alignment vertical="center" wrapText="1"/>
    </xf>
    <xf numFmtId="0" fontId="4" fillId="0" borderId="0" xfId="0" applyFont="1" applyFill="1" applyAlignment="1">
      <alignment vertical="center" wrapText="1"/>
    </xf>
    <xf numFmtId="0" fontId="6" fillId="0" borderId="10" xfId="0" applyFont="1" applyFill="1" applyBorder="1" applyAlignment="1">
      <alignment horizontal="left" vertical="center" wrapText="1"/>
    </xf>
    <xf numFmtId="3" fontId="6" fillId="0" borderId="10" xfId="0" applyNumberFormat="1" applyFont="1" applyFill="1" applyBorder="1" applyAlignment="1">
      <alignment horizontal="center" vertical="center" wrapText="1"/>
    </xf>
    <xf numFmtId="3" fontId="5" fillId="0" borderId="0" xfId="0" applyNumberFormat="1"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Alignment="1">
      <alignment vertical="center" wrapText="1"/>
    </xf>
    <xf numFmtId="3" fontId="6" fillId="0" borderId="10" xfId="0" applyNumberFormat="1" applyFont="1" applyFill="1" applyBorder="1" applyAlignment="1">
      <alignment horizontal="left" vertical="center" wrapText="1"/>
    </xf>
    <xf numFmtId="3" fontId="6" fillId="0" borderId="10" xfId="0" applyNumberFormat="1" applyFont="1" applyFill="1" applyBorder="1" applyAlignment="1">
      <alignment horizontal="right" vertical="center" wrapText="1"/>
    </xf>
    <xf numFmtId="3" fontId="14" fillId="0" borderId="10" xfId="0" applyNumberFormat="1" applyFont="1" applyFill="1" applyBorder="1" applyAlignment="1">
      <alignment horizontal="left" vertical="center" wrapText="1"/>
    </xf>
    <xf numFmtId="3" fontId="7" fillId="0" borderId="10" xfId="0" applyNumberFormat="1" applyFont="1" applyFill="1" applyBorder="1" applyAlignment="1">
      <alignment horizontal="right" vertical="center" wrapText="1"/>
    </xf>
    <xf numFmtId="3" fontId="15" fillId="0" borderId="11" xfId="0" applyNumberFormat="1" applyFont="1" applyFill="1" applyBorder="1" applyAlignment="1">
      <alignment horizontal="center" vertical="center" wrapText="1"/>
    </xf>
    <xf numFmtId="3" fontId="15" fillId="0" borderId="11" xfId="0" applyNumberFormat="1" applyFont="1" applyFill="1" applyBorder="1" applyAlignment="1">
      <alignment horizontal="left" vertical="center" wrapText="1"/>
    </xf>
    <xf numFmtId="3" fontId="11" fillId="0" borderId="11" xfId="0" applyNumberFormat="1" applyFont="1" applyFill="1" applyBorder="1" applyAlignment="1">
      <alignment horizontal="right" vertical="center" wrapText="1"/>
    </xf>
    <xf numFmtId="3" fontId="15" fillId="0" borderId="11" xfId="0" applyNumberFormat="1" applyFont="1" applyFill="1" applyBorder="1" applyAlignment="1">
      <alignment horizontal="right" vertical="center" wrapText="1"/>
    </xf>
    <xf numFmtId="3" fontId="7" fillId="0" borderId="12" xfId="57" applyNumberFormat="1" applyFont="1" applyFill="1" applyBorder="1" applyAlignment="1">
      <alignment horizontal="center" vertical="center" wrapText="1"/>
      <protection/>
    </xf>
    <xf numFmtId="3" fontId="7" fillId="0" borderId="12" xfId="57" applyNumberFormat="1" applyFont="1" applyFill="1" applyBorder="1" applyAlignment="1">
      <alignment vertical="center" wrapText="1"/>
      <protection/>
    </xf>
    <xf numFmtId="3" fontId="7" fillId="0" borderId="12" xfId="0" applyNumberFormat="1" applyFont="1" applyFill="1" applyBorder="1" applyAlignment="1">
      <alignment horizontal="right" vertical="center" wrapText="1"/>
    </xf>
    <xf numFmtId="0" fontId="5" fillId="0" borderId="13" xfId="0" applyFont="1" applyFill="1" applyBorder="1" applyAlignment="1">
      <alignment vertical="center" wrapText="1"/>
    </xf>
    <xf numFmtId="3" fontId="7" fillId="0" borderId="12" xfId="0" applyNumberFormat="1" applyFont="1" applyFill="1" applyBorder="1" applyAlignment="1">
      <alignment horizontal="left" vertical="center" wrapText="1"/>
    </xf>
    <xf numFmtId="3" fontId="7" fillId="0" borderId="12" xfId="0" applyNumberFormat="1" applyFont="1" applyFill="1" applyBorder="1" applyAlignment="1">
      <alignment vertical="center" wrapText="1"/>
    </xf>
    <xf numFmtId="3" fontId="7" fillId="0" borderId="12" xfId="0" applyNumberFormat="1" applyFont="1" applyFill="1" applyBorder="1" applyAlignment="1">
      <alignment horizontal="center" vertical="center" wrapText="1"/>
    </xf>
    <xf numFmtId="0" fontId="4" fillId="0" borderId="13" xfId="0" applyFont="1" applyFill="1" applyBorder="1" applyAlignment="1">
      <alignment vertical="center" wrapText="1"/>
    </xf>
    <xf numFmtId="3" fontId="7" fillId="0" borderId="14" xfId="57" applyNumberFormat="1" applyFont="1" applyFill="1" applyBorder="1" applyAlignment="1">
      <alignment vertical="center" wrapText="1"/>
      <protection/>
    </xf>
    <xf numFmtId="3" fontId="7" fillId="0" borderId="14" xfId="0" applyNumberFormat="1" applyFont="1" applyFill="1" applyBorder="1" applyAlignment="1">
      <alignment horizontal="right" vertical="center" wrapText="1"/>
    </xf>
    <xf numFmtId="0" fontId="5" fillId="0" borderId="15" xfId="0" applyFont="1" applyFill="1" applyBorder="1" applyAlignment="1">
      <alignment vertical="center" wrapText="1"/>
    </xf>
    <xf numFmtId="3" fontId="16" fillId="0" borderId="11" xfId="0" applyNumberFormat="1" applyFont="1" applyFill="1" applyBorder="1" applyAlignment="1">
      <alignment horizontal="center" vertical="center" wrapText="1"/>
    </xf>
    <xf numFmtId="3" fontId="16" fillId="0" borderId="11" xfId="57" applyNumberFormat="1" applyFont="1" applyFill="1" applyBorder="1" applyAlignment="1">
      <alignment vertical="center" wrapText="1"/>
      <protection/>
    </xf>
    <xf numFmtId="3" fontId="17" fillId="0" borderId="11" xfId="0" applyNumberFormat="1" applyFont="1" applyFill="1" applyBorder="1" applyAlignment="1">
      <alignment horizontal="right" vertical="center" wrapText="1"/>
    </xf>
    <xf numFmtId="3" fontId="7" fillId="0" borderId="16" xfId="0" applyNumberFormat="1" applyFont="1" applyFill="1" applyBorder="1" applyAlignment="1">
      <alignment horizontal="left" vertical="center" wrapText="1"/>
    </xf>
    <xf numFmtId="3" fontId="7" fillId="0" borderId="16" xfId="0" applyNumberFormat="1" applyFont="1" applyFill="1" applyBorder="1" applyAlignment="1">
      <alignment horizontal="right" vertical="center" wrapText="1"/>
    </xf>
    <xf numFmtId="3" fontId="7" fillId="0" borderId="14" xfId="0" applyNumberFormat="1" applyFont="1" applyFill="1" applyBorder="1" applyAlignment="1">
      <alignment horizontal="left" vertical="center" wrapText="1"/>
    </xf>
    <xf numFmtId="3" fontId="15" fillId="0" borderId="11" xfId="57" applyNumberFormat="1" applyFont="1" applyFill="1" applyBorder="1" applyAlignment="1">
      <alignment vertical="center" wrapText="1"/>
      <protection/>
    </xf>
    <xf numFmtId="0" fontId="18" fillId="0" borderId="0" xfId="0" applyFont="1" applyFill="1" applyBorder="1" applyAlignment="1">
      <alignment vertical="center" wrapText="1"/>
    </xf>
    <xf numFmtId="0" fontId="18" fillId="0" borderId="0" xfId="0" applyFont="1" applyFill="1" applyAlignment="1">
      <alignment vertical="center" wrapText="1"/>
    </xf>
    <xf numFmtId="3" fontId="7" fillId="0" borderId="14" xfId="0" applyNumberFormat="1" applyFont="1" applyFill="1" applyBorder="1" applyAlignment="1">
      <alignment horizontal="center" vertical="center" wrapText="1"/>
    </xf>
    <xf numFmtId="0" fontId="19" fillId="0" borderId="0" xfId="0" applyFont="1" applyFill="1" applyBorder="1" applyAlignment="1">
      <alignment vertical="center" wrapText="1"/>
    </xf>
    <xf numFmtId="0" fontId="19" fillId="0" borderId="0" xfId="0" applyFont="1" applyFill="1" applyAlignment="1">
      <alignment vertical="center" wrapText="1"/>
    </xf>
    <xf numFmtId="3" fontId="7" fillId="0" borderId="14" xfId="0" applyNumberFormat="1" applyFont="1" applyFill="1" applyBorder="1" applyAlignment="1">
      <alignment vertical="center" wrapText="1"/>
    </xf>
    <xf numFmtId="3" fontId="7" fillId="0" borderId="17" xfId="0" applyNumberFormat="1" applyFont="1" applyFill="1" applyBorder="1" applyAlignment="1">
      <alignment horizontal="center" vertical="center" wrapText="1"/>
    </xf>
    <xf numFmtId="3" fontId="7" fillId="0" borderId="17" xfId="0" applyNumberFormat="1" applyFont="1" applyFill="1" applyBorder="1" applyAlignment="1">
      <alignment horizontal="left" vertical="center" wrapText="1"/>
    </xf>
    <xf numFmtId="3" fontId="7" fillId="0" borderId="17" xfId="0" applyNumberFormat="1" applyFont="1" applyFill="1" applyBorder="1" applyAlignment="1">
      <alignment horizontal="right" vertical="center" wrapText="1"/>
    </xf>
    <xf numFmtId="0" fontId="7" fillId="0" borderId="12" xfId="0" applyFont="1" applyFill="1" applyBorder="1" applyAlignment="1">
      <alignment horizontal="left" vertical="center" wrapText="1"/>
    </xf>
    <xf numFmtId="3" fontId="15" fillId="0" borderId="10" xfId="0" applyNumberFormat="1" applyFont="1" applyFill="1" applyBorder="1" applyAlignment="1">
      <alignment horizontal="center" vertical="center" wrapText="1"/>
    </xf>
    <xf numFmtId="3" fontId="15" fillId="0" borderId="10" xfId="0" applyNumberFormat="1" applyFont="1" applyFill="1" applyBorder="1" applyAlignment="1">
      <alignment horizontal="left" vertical="center" wrapText="1"/>
    </xf>
    <xf numFmtId="3" fontId="15" fillId="0" borderId="10" xfId="0" applyNumberFormat="1" applyFont="1" applyFill="1" applyBorder="1" applyAlignment="1">
      <alignment horizontal="right" vertical="center" wrapText="1"/>
    </xf>
    <xf numFmtId="0" fontId="15" fillId="0" borderId="10" xfId="0" applyFont="1" applyFill="1" applyBorder="1" applyAlignment="1">
      <alignment horizontal="center" vertical="center" wrapText="1"/>
    </xf>
    <xf numFmtId="3" fontId="6" fillId="0" borderId="18" xfId="0" applyNumberFormat="1" applyFont="1" applyFill="1" applyBorder="1" applyAlignment="1">
      <alignment horizontal="center" vertical="center" wrapText="1"/>
    </xf>
    <xf numFmtId="3" fontId="6" fillId="0" borderId="18" xfId="0" applyNumberFormat="1" applyFont="1" applyFill="1" applyBorder="1" applyAlignment="1">
      <alignment horizontal="left" vertical="center" wrapText="1"/>
    </xf>
    <xf numFmtId="3" fontId="6" fillId="0" borderId="18" xfId="0" applyNumberFormat="1" applyFont="1" applyFill="1" applyBorder="1" applyAlignment="1">
      <alignment horizontal="right" vertical="center" wrapText="1"/>
    </xf>
    <xf numFmtId="3" fontId="7" fillId="0" borderId="18" xfId="0" applyNumberFormat="1" applyFont="1" applyFill="1" applyBorder="1" applyAlignment="1">
      <alignment horizontal="right" vertical="center" wrapText="1"/>
    </xf>
    <xf numFmtId="3" fontId="14" fillId="0" borderId="11" xfId="0" applyNumberFormat="1" applyFont="1" applyFill="1" applyBorder="1" applyAlignment="1">
      <alignment horizontal="center" vertical="center" wrapText="1"/>
    </xf>
    <xf numFmtId="3" fontId="14" fillId="0" borderId="11" xfId="0" applyNumberFormat="1" applyFont="1" applyFill="1" applyBorder="1" applyAlignment="1">
      <alignment horizontal="left" vertical="center" wrapText="1"/>
    </xf>
    <xf numFmtId="3" fontId="14" fillId="0" borderId="11" xfId="0" applyNumberFormat="1" applyFont="1" applyFill="1" applyBorder="1" applyAlignment="1">
      <alignment horizontal="right" vertical="center" wrapText="1"/>
    </xf>
    <xf numFmtId="0" fontId="19" fillId="0" borderId="19" xfId="0" applyFont="1" applyFill="1" applyBorder="1" applyAlignment="1">
      <alignment vertical="center" wrapText="1"/>
    </xf>
    <xf numFmtId="0" fontId="19" fillId="0" borderId="11" xfId="0" applyFont="1" applyFill="1" applyBorder="1" applyAlignment="1">
      <alignment vertical="center" wrapText="1"/>
    </xf>
    <xf numFmtId="0" fontId="7" fillId="0" borderId="12" xfId="57" applyFont="1" applyFill="1" applyBorder="1" applyAlignment="1">
      <alignment vertical="center" wrapText="1"/>
      <protection/>
    </xf>
    <xf numFmtId="3" fontId="14" fillId="0" borderId="12" xfId="0" applyNumberFormat="1" applyFont="1" applyFill="1" applyBorder="1" applyAlignment="1">
      <alignment horizontal="right" vertical="center" wrapText="1"/>
    </xf>
    <xf numFmtId="204" fontId="7" fillId="0" borderId="12" xfId="0" applyNumberFormat="1" applyFont="1" applyFill="1" applyBorder="1" applyAlignment="1">
      <alignment horizontal="right" vertical="center" wrapText="1"/>
    </xf>
    <xf numFmtId="0" fontId="7" fillId="0" borderId="14" xfId="0" applyFont="1" applyFill="1" applyBorder="1" applyAlignment="1">
      <alignment horizontal="left" vertical="center" wrapText="1"/>
    </xf>
    <xf numFmtId="3" fontId="14" fillId="0" borderId="14" xfId="0" applyNumberFormat="1" applyFont="1" applyFill="1" applyBorder="1" applyAlignment="1">
      <alignment horizontal="right" vertical="center" wrapText="1"/>
    </xf>
    <xf numFmtId="3" fontId="6" fillId="0" borderId="11" xfId="0" applyNumberFormat="1" applyFont="1" applyFill="1" applyBorder="1" applyAlignment="1">
      <alignment horizontal="center" vertical="center" wrapText="1"/>
    </xf>
    <xf numFmtId="3" fontId="6" fillId="0" borderId="11" xfId="0" applyNumberFormat="1" applyFont="1" applyFill="1" applyBorder="1" applyAlignment="1">
      <alignment vertical="center" wrapText="1"/>
    </xf>
    <xf numFmtId="3" fontId="6" fillId="0" borderId="11" xfId="0" applyNumberFormat="1" applyFont="1" applyFill="1" applyBorder="1" applyAlignment="1">
      <alignment horizontal="right" vertical="center" wrapText="1"/>
    </xf>
    <xf numFmtId="3" fontId="6" fillId="0" borderId="11" xfId="0" applyNumberFormat="1" applyFont="1" applyFill="1" applyBorder="1" applyAlignment="1">
      <alignment horizontal="left" vertical="center" wrapText="1"/>
    </xf>
    <xf numFmtId="3" fontId="7" fillId="0" borderId="11" xfId="0" applyNumberFormat="1" applyFont="1" applyFill="1" applyBorder="1" applyAlignment="1">
      <alignment horizontal="right" vertical="center" wrapText="1"/>
    </xf>
    <xf numFmtId="0" fontId="7" fillId="0" borderId="12" xfId="57" applyFont="1" applyBorder="1" applyAlignment="1">
      <alignment vertical="center" wrapText="1"/>
      <protection/>
    </xf>
    <xf numFmtId="3" fontId="6" fillId="0" borderId="12" xfId="0" applyNumberFormat="1" applyFont="1" applyFill="1" applyBorder="1" applyAlignment="1">
      <alignment horizontal="right" vertical="center" wrapText="1"/>
    </xf>
    <xf numFmtId="0" fontId="7" fillId="0" borderId="12" xfId="0" applyFont="1" applyBorder="1" applyAlignment="1">
      <alignment vertical="center" wrapText="1"/>
    </xf>
    <xf numFmtId="0" fontId="7" fillId="33" borderId="12" xfId="0" applyFont="1" applyFill="1" applyBorder="1" applyAlignment="1">
      <alignment horizontal="left" vertical="center" wrapText="1"/>
    </xf>
    <xf numFmtId="204" fontId="7" fillId="33" borderId="12" xfId="0" applyNumberFormat="1" applyFont="1" applyFill="1" applyBorder="1" applyAlignment="1">
      <alignment horizontal="right" vertical="center" wrapText="1"/>
    </xf>
    <xf numFmtId="0" fontId="7" fillId="0" borderId="14" xfId="0" applyFont="1" applyBorder="1" applyAlignment="1">
      <alignment horizontal="left" vertical="center" wrapText="1"/>
    </xf>
    <xf numFmtId="3" fontId="6" fillId="0" borderId="14" xfId="0" applyNumberFormat="1" applyFont="1" applyFill="1" applyBorder="1" applyAlignment="1">
      <alignment horizontal="right" vertical="center" wrapText="1"/>
    </xf>
    <xf numFmtId="3" fontId="7" fillId="33" borderId="14" xfId="0" applyNumberFormat="1" applyFont="1" applyFill="1" applyBorder="1" applyAlignment="1">
      <alignment vertical="center" wrapText="1"/>
    </xf>
    <xf numFmtId="0" fontId="5" fillId="0" borderId="20" xfId="0" applyFont="1" applyFill="1" applyBorder="1" applyAlignment="1">
      <alignment vertical="center"/>
    </xf>
    <xf numFmtId="0" fontId="2" fillId="0" borderId="0" xfId="0" applyFont="1" applyFill="1" applyAlignment="1">
      <alignment horizontal="center" vertical="center"/>
    </xf>
    <xf numFmtId="0" fontId="7" fillId="0" borderId="0" xfId="0" applyFont="1" applyFill="1" applyAlignment="1">
      <alignment horizontal="center"/>
    </xf>
    <xf numFmtId="3" fontId="18" fillId="0" borderId="0" xfId="0" applyNumberFormat="1" applyFont="1" applyFill="1" applyBorder="1" applyAlignment="1">
      <alignment vertical="center" wrapText="1"/>
    </xf>
    <xf numFmtId="3" fontId="4" fillId="0" borderId="0" xfId="0" applyNumberFormat="1" applyFont="1" applyFill="1" applyBorder="1" applyAlignment="1">
      <alignment vertical="center" wrapText="1"/>
    </xf>
    <xf numFmtId="0" fontId="8" fillId="0" borderId="0" xfId="0" applyFont="1" applyFill="1" applyBorder="1" applyAlignment="1">
      <alignment vertical="center" wrapText="1"/>
    </xf>
    <xf numFmtId="0" fontId="8" fillId="0" borderId="0" xfId="0" applyFont="1" applyFill="1" applyAlignment="1">
      <alignment horizontal="center" vertical="center" wrapText="1"/>
    </xf>
    <xf numFmtId="0" fontId="8" fillId="0" borderId="0" xfId="0" applyFont="1" applyFill="1" applyAlignment="1">
      <alignment vertical="center" wrapText="1"/>
    </xf>
    <xf numFmtId="0" fontId="5" fillId="0" borderId="0" xfId="0" applyFont="1" applyFill="1" applyAlignment="1">
      <alignment horizontal="left"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10" xfId="0" applyBorder="1" applyAlignment="1">
      <alignment vertical="center" wrapText="1"/>
    </xf>
    <xf numFmtId="0" fontId="21" fillId="0" borderId="10" xfId="0" applyFont="1" applyBorder="1" applyAlignment="1">
      <alignment horizontal="center" vertical="center" wrapText="1"/>
    </xf>
    <xf numFmtId="14" fontId="0" fillId="0" borderId="10" xfId="0" applyNumberFormat="1" applyBorder="1" applyAlignment="1">
      <alignment horizontal="left" vertical="center" wrapText="1"/>
    </xf>
    <xf numFmtId="0" fontId="21" fillId="0" borderId="10" xfId="0" applyFont="1" applyBorder="1" applyAlignment="1">
      <alignment vertical="center" wrapText="1"/>
    </xf>
    <xf numFmtId="0" fontId="0" fillId="0" borderId="10" xfId="0" applyFont="1" applyBorder="1" applyAlignment="1">
      <alignment vertical="center" wrapText="1"/>
    </xf>
    <xf numFmtId="14" fontId="0" fillId="0" borderId="10" xfId="0" applyNumberFormat="1" applyFont="1" applyBorder="1" applyAlignment="1">
      <alignment horizontal="left" vertical="center" wrapText="1"/>
    </xf>
    <xf numFmtId="0" fontId="21" fillId="0" borderId="0" xfId="0" applyFont="1" applyAlignment="1">
      <alignment vertical="center" wrapText="1"/>
    </xf>
    <xf numFmtId="0" fontId="0" fillId="0" borderId="0" xfId="0" applyFont="1" applyAlignment="1">
      <alignment vertical="center" wrapText="1"/>
    </xf>
    <xf numFmtId="14" fontId="0" fillId="0" borderId="10" xfId="0" applyNumberFormat="1" applyBorder="1" applyAlignment="1">
      <alignment horizontal="center" vertical="center" wrapText="1"/>
    </xf>
    <xf numFmtId="0" fontId="0" fillId="0" borderId="10" xfId="0" applyBorder="1" applyAlignment="1">
      <alignment horizontal="center" vertical="center" wrapText="1"/>
    </xf>
    <xf numFmtId="0" fontId="12" fillId="0" borderId="0" xfId="0" applyFont="1" applyFill="1" applyAlignment="1">
      <alignment horizontal="center" vertical="center" wrapText="1"/>
    </xf>
    <xf numFmtId="0" fontId="0" fillId="0" borderId="10" xfId="0" applyBorder="1" applyAlignment="1">
      <alignment/>
    </xf>
    <xf numFmtId="0" fontId="0" fillId="0" borderId="10" xfId="0" applyBorder="1" applyAlignment="1">
      <alignment horizontal="center"/>
    </xf>
    <xf numFmtId="0" fontId="6" fillId="0" borderId="10" xfId="0" applyFont="1" applyFill="1" applyBorder="1" applyAlignment="1">
      <alignment vertical="center" wrapText="1"/>
    </xf>
    <xf numFmtId="0" fontId="20" fillId="0" borderId="10" xfId="0" applyFont="1" applyFill="1" applyBorder="1" applyAlignment="1">
      <alignment vertical="center" wrapText="1"/>
    </xf>
    <xf numFmtId="0" fontId="20" fillId="0" borderId="10" xfId="0" applyFont="1" applyFill="1" applyBorder="1" applyAlignment="1">
      <alignment horizontal="center" vertical="center" wrapText="1"/>
    </xf>
    <xf numFmtId="0" fontId="0" fillId="0" borderId="0" xfId="0" applyAlignment="1">
      <alignment horizontal="center"/>
    </xf>
    <xf numFmtId="0" fontId="0" fillId="0" borderId="10" xfId="0" applyFont="1" applyBorder="1" applyAlignment="1">
      <alignment horizontal="center"/>
    </xf>
    <xf numFmtId="0" fontId="0" fillId="0" borderId="10" xfId="0" applyFont="1" applyBorder="1" applyAlignment="1">
      <alignment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vertical="center" wrapText="1"/>
    </xf>
    <xf numFmtId="0" fontId="24" fillId="0" borderId="0"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24" fillId="0" borderId="0" xfId="0" applyFont="1" applyFill="1" applyAlignment="1">
      <alignment vertical="center" wrapText="1"/>
    </xf>
    <xf numFmtId="0" fontId="24" fillId="0" borderId="0" xfId="0" applyFont="1" applyFill="1" applyAlignment="1">
      <alignment horizontal="center" vertical="center" wrapText="1"/>
    </xf>
    <xf numFmtId="0" fontId="13" fillId="0" borderId="10" xfId="0" applyFont="1" applyFill="1" applyBorder="1" applyAlignment="1">
      <alignment horizontal="center" vertical="center" wrapText="1"/>
    </xf>
    <xf numFmtId="0" fontId="24" fillId="0" borderId="22"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13" fillId="0" borderId="10"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22" xfId="0" applyFont="1" applyFill="1" applyBorder="1" applyAlignment="1">
      <alignment horizontal="left" vertical="center" wrapText="1"/>
    </xf>
    <xf numFmtId="0" fontId="13" fillId="0" borderId="10" xfId="0" applyFont="1" applyFill="1" applyBorder="1" applyAlignment="1">
      <alignment vertical="center" wrapText="1"/>
    </xf>
    <xf numFmtId="0" fontId="25" fillId="0" borderId="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2" fillId="0" borderId="0" xfId="0" applyFont="1" applyFill="1" applyAlignment="1">
      <alignment horizontal="center" vertical="center" wrapText="1"/>
    </xf>
    <xf numFmtId="0" fontId="22" fillId="0" borderId="0" xfId="0" applyFont="1" applyFill="1" applyAlignment="1">
      <alignment horizontal="center" vertical="center" wrapText="1"/>
    </xf>
    <xf numFmtId="0" fontId="22" fillId="0" borderId="0" xfId="0" applyFont="1" applyFill="1" applyAlignment="1">
      <alignment vertical="center" wrapText="1"/>
    </xf>
    <xf numFmtId="0" fontId="24" fillId="0" borderId="23" xfId="0" applyFont="1" applyFill="1" applyBorder="1" applyAlignment="1">
      <alignment vertical="center" wrapText="1"/>
    </xf>
    <xf numFmtId="0" fontId="2" fillId="0" borderId="23" xfId="0" applyFont="1" applyFill="1" applyBorder="1" applyAlignment="1">
      <alignment horizontal="center" vertical="center" wrapText="1"/>
    </xf>
    <xf numFmtId="0" fontId="24" fillId="0" borderId="23" xfId="0" applyFont="1" applyFill="1" applyBorder="1" applyAlignment="1">
      <alignment horizontal="center" vertical="center" wrapText="1"/>
    </xf>
    <xf numFmtId="0" fontId="24" fillId="0" borderId="24" xfId="0" applyFont="1" applyFill="1" applyBorder="1" applyAlignment="1">
      <alignment vertical="center" wrapText="1"/>
    </xf>
    <xf numFmtId="0" fontId="2" fillId="0" borderId="24" xfId="0" applyFont="1" applyFill="1" applyBorder="1" applyAlignment="1">
      <alignment horizontal="center" vertical="center" wrapText="1"/>
    </xf>
    <xf numFmtId="0" fontId="24" fillId="0" borderId="24" xfId="0" applyFont="1" applyFill="1" applyBorder="1" applyAlignment="1">
      <alignment horizontal="center" vertical="center" wrapText="1"/>
    </xf>
    <xf numFmtId="9" fontId="2" fillId="0" borderId="24" xfId="0" applyNumberFormat="1" applyFont="1" applyFill="1" applyBorder="1" applyAlignment="1">
      <alignment horizontal="center" vertical="center" wrapText="1"/>
    </xf>
    <xf numFmtId="0" fontId="24" fillId="0" borderId="24" xfId="0" applyFont="1" applyBorder="1" applyAlignment="1">
      <alignment vertical="center" wrapText="1"/>
    </xf>
    <xf numFmtId="0" fontId="24" fillId="0" borderId="25" xfId="0" applyFont="1" applyBorder="1" applyAlignment="1">
      <alignment wrapText="1"/>
    </xf>
    <xf numFmtId="9" fontId="26" fillId="0" borderId="24" xfId="0" applyNumberFormat="1"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4" fillId="0" borderId="24" xfId="0" applyFont="1" applyFill="1" applyBorder="1" applyAlignment="1">
      <alignment horizontal="left" vertical="center" wrapText="1"/>
    </xf>
    <xf numFmtId="13" fontId="26" fillId="0" borderId="24" xfId="0" applyNumberFormat="1" applyFont="1" applyFill="1" applyBorder="1" applyAlignment="1">
      <alignment horizontal="center" vertical="center" wrapText="1"/>
    </xf>
    <xf numFmtId="0" fontId="24" fillId="0" borderId="26" xfId="0" applyFont="1" applyFill="1" applyBorder="1" applyAlignment="1">
      <alignment vertical="center" wrapText="1"/>
    </xf>
    <xf numFmtId="0" fontId="2" fillId="0" borderId="26" xfId="0" applyFont="1" applyFill="1" applyBorder="1" applyAlignment="1">
      <alignment horizontal="center" vertical="center" wrapText="1"/>
    </xf>
    <xf numFmtId="0" fontId="24" fillId="0" borderId="26" xfId="0" applyFont="1" applyFill="1" applyBorder="1" applyAlignment="1">
      <alignment horizontal="center" vertical="center" wrapText="1"/>
    </xf>
    <xf numFmtId="0" fontId="27" fillId="0" borderId="0" xfId="0" applyFont="1" applyFill="1" applyAlignment="1">
      <alignment horizontal="center" vertical="center" wrapText="1"/>
    </xf>
    <xf numFmtId="0" fontId="27" fillId="0" borderId="0" xfId="0" applyFont="1" applyFill="1" applyAlignment="1">
      <alignment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14" fontId="2" fillId="0" borderId="10" xfId="0" applyNumberFormat="1" applyFont="1" applyBorder="1" applyAlignment="1">
      <alignment horizontal="center" vertical="center" wrapText="1"/>
    </xf>
    <xf numFmtId="14" fontId="2" fillId="0" borderId="10" xfId="0" applyNumberFormat="1" applyFont="1" applyBorder="1" applyAlignment="1">
      <alignment horizontal="left" vertical="center" wrapText="1"/>
    </xf>
    <xf numFmtId="14" fontId="3" fillId="0" borderId="10" xfId="0" applyNumberFormat="1" applyFont="1" applyBorder="1" applyAlignment="1">
      <alignment horizontal="left" vertical="center" wrapText="1"/>
    </xf>
    <xf numFmtId="0" fontId="21" fillId="0" borderId="0" xfId="0" applyFont="1" applyAlignment="1">
      <alignment/>
    </xf>
    <xf numFmtId="0" fontId="13" fillId="0" borderId="0" xfId="0" applyFont="1" applyFill="1" applyBorder="1" applyAlignment="1">
      <alignment horizontal="center" vertical="center" wrapText="1"/>
    </xf>
    <xf numFmtId="0" fontId="0" fillId="0" borderId="0" xfId="0" applyFont="1" applyAlignment="1">
      <alignment/>
    </xf>
    <xf numFmtId="14" fontId="3" fillId="0" borderId="10" xfId="0" applyNumberFormat="1" applyFont="1" applyBorder="1" applyAlignment="1">
      <alignment horizontal="center" vertical="center" wrapText="1"/>
    </xf>
    <xf numFmtId="0" fontId="3" fillId="0" borderId="0" xfId="0" applyFont="1" applyAlignment="1">
      <alignment vertical="center" wrapText="1"/>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6" fillId="0" borderId="10" xfId="0" applyFont="1" applyFill="1" applyBorder="1" applyAlignment="1">
      <alignment horizontal="center" vertical="center" wrapText="1"/>
    </xf>
    <xf numFmtId="0" fontId="13" fillId="0" borderId="0" xfId="0" applyFont="1" applyAlignment="1">
      <alignment horizontal="center"/>
    </xf>
    <xf numFmtId="0" fontId="3" fillId="0" borderId="0" xfId="0" applyFont="1" applyAlignment="1">
      <alignment horizontal="center"/>
    </xf>
    <xf numFmtId="0" fontId="5" fillId="0" borderId="18"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0" xfId="0" applyFont="1" applyFill="1" applyBorder="1" applyAlignment="1">
      <alignment horizontal="center" vertical="center" wrapText="1"/>
    </xf>
    <xf numFmtId="0" fontId="21" fillId="0" borderId="10" xfId="0" applyFont="1" applyBorder="1" applyAlignment="1">
      <alignment horizontal="center" vertical="center" wrapText="1"/>
    </xf>
    <xf numFmtId="0" fontId="22" fillId="0" borderId="0" xfId="0" applyFont="1" applyAlignment="1">
      <alignment horizontal="center" vertical="center" wrapText="1"/>
    </xf>
    <xf numFmtId="0" fontId="21" fillId="0" borderId="18" xfId="0" applyFont="1" applyBorder="1" applyAlignment="1">
      <alignment horizontal="center" vertical="center" wrapText="1"/>
    </xf>
    <xf numFmtId="0" fontId="21" fillId="0" borderId="22" xfId="0" applyFont="1" applyBorder="1" applyAlignment="1">
      <alignment horizontal="center" vertical="center" wrapText="1"/>
    </xf>
    <xf numFmtId="0" fontId="24" fillId="0" borderId="18" xfId="0" applyFont="1" applyFill="1" applyBorder="1" applyAlignment="1">
      <alignment horizontal="center" vertical="center" wrapText="1"/>
    </xf>
    <xf numFmtId="0" fontId="24" fillId="0" borderId="22"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24" fillId="0" borderId="27"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24" fillId="0" borderId="24"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22" fillId="0" borderId="0" xfId="0" applyFont="1" applyFill="1" applyAlignment="1">
      <alignment horizontal="center" vertical="center" wrapText="1"/>
    </xf>
    <xf numFmtId="0" fontId="13" fillId="0" borderId="0" xfId="0" applyFont="1" applyFill="1" applyBorder="1" applyAlignment="1">
      <alignment horizontal="center" vertical="center" wrapText="1"/>
    </xf>
    <xf numFmtId="0" fontId="2" fillId="0" borderId="0" xfId="0" applyFont="1" applyFill="1" applyAlignment="1" quotePrefix="1">
      <alignment horizontal="left" vertical="center" wrapText="1"/>
    </xf>
    <xf numFmtId="0" fontId="28" fillId="0" borderId="0" xfId="0" applyFont="1" applyFill="1" applyAlignment="1">
      <alignment horizontal="center" vertical="center" wrapText="1"/>
    </xf>
    <xf numFmtId="0" fontId="27" fillId="0" borderId="0" xfId="0" applyFont="1" applyFill="1" applyAlignment="1">
      <alignment horizontal="center" vertical="center" wrapText="1"/>
    </xf>
    <xf numFmtId="0" fontId="13" fillId="0" borderId="30"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29" fillId="0" borderId="0" xfId="0" applyFont="1" applyFill="1" applyAlignment="1">
      <alignment horizontal="center" vertical="center" wrapText="1"/>
    </xf>
    <xf numFmtId="0" fontId="21" fillId="0" borderId="36" xfId="0" applyFont="1" applyBorder="1" applyAlignment="1">
      <alignment horizontal="center"/>
    </xf>
    <xf numFmtId="0" fontId="21" fillId="0" borderId="28" xfId="0" applyFont="1" applyBorder="1" applyAlignment="1">
      <alignment horizontal="center"/>
    </xf>
    <xf numFmtId="0" fontId="21" fillId="0" borderId="29" xfId="0" applyFont="1" applyBorder="1" applyAlignment="1">
      <alignment horizontal="center"/>
    </xf>
    <xf numFmtId="0" fontId="3" fillId="0" borderId="36"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25" fillId="0" borderId="0" xfId="0" applyFont="1" applyAlignment="1">
      <alignment horizontal="center" vertical="center" wrapText="1"/>
    </xf>
    <xf numFmtId="0" fontId="3" fillId="0" borderId="0" xfId="0" applyFont="1" applyAlignment="1">
      <alignment horizontal="center" vertical="center" wrapText="1"/>
    </xf>
    <xf numFmtId="0" fontId="3" fillId="0" borderId="1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2" xfId="0" applyFont="1" applyBorder="1" applyAlignment="1">
      <alignment horizontal="center" vertical="center" wrapText="1"/>
    </xf>
    <xf numFmtId="0" fontId="13" fillId="0" borderId="0" xfId="0" applyFont="1" applyAlignment="1">
      <alignment horizontal="center" vertical="center" wrapText="1"/>
    </xf>
    <xf numFmtId="0" fontId="2" fillId="0" borderId="0" xfId="0" applyFont="1" applyFill="1" applyBorder="1" applyAlignment="1">
      <alignment horizontal="center" vertical="center" wrapText="1"/>
    </xf>
    <xf numFmtId="0" fontId="24" fillId="0" borderId="0" xfId="0" applyFont="1" applyFill="1" applyAlignment="1">
      <alignment horizontal="left" vertical="center" wrapText="1"/>
    </xf>
    <xf numFmtId="0" fontId="46" fillId="0" borderId="0" xfId="0" applyFont="1" applyFill="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ong hop von XDCB 2008"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180975</xdr:colOff>
      <xdr:row>126</xdr:row>
      <xdr:rowOff>0</xdr:rowOff>
    </xdr:from>
    <xdr:ext cx="76200" cy="238125"/>
    <xdr:sp fLocksText="0">
      <xdr:nvSpPr>
        <xdr:cNvPr id="1" name="Text Box 1"/>
        <xdr:cNvSpPr txBox="1">
          <a:spLocks noChangeArrowheads="1"/>
        </xdr:cNvSpPr>
      </xdr:nvSpPr>
      <xdr:spPr>
        <a:xfrm>
          <a:off x="400050" y="304800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180975</xdr:colOff>
      <xdr:row>126</xdr:row>
      <xdr:rowOff>0</xdr:rowOff>
    </xdr:from>
    <xdr:ext cx="76200" cy="238125"/>
    <xdr:sp fLocksText="0">
      <xdr:nvSpPr>
        <xdr:cNvPr id="2" name="Text Box 2"/>
        <xdr:cNvSpPr txBox="1">
          <a:spLocks noChangeArrowheads="1"/>
        </xdr:cNvSpPr>
      </xdr:nvSpPr>
      <xdr:spPr>
        <a:xfrm>
          <a:off x="400050" y="304800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180975</xdr:colOff>
      <xdr:row>126</xdr:row>
      <xdr:rowOff>0</xdr:rowOff>
    </xdr:from>
    <xdr:ext cx="76200" cy="238125"/>
    <xdr:sp fLocksText="0">
      <xdr:nvSpPr>
        <xdr:cNvPr id="3" name="Text Box 3"/>
        <xdr:cNvSpPr txBox="1">
          <a:spLocks noChangeArrowheads="1"/>
        </xdr:cNvSpPr>
      </xdr:nvSpPr>
      <xdr:spPr>
        <a:xfrm>
          <a:off x="400050" y="304800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180975</xdr:colOff>
      <xdr:row>126</xdr:row>
      <xdr:rowOff>0</xdr:rowOff>
    </xdr:from>
    <xdr:ext cx="76200" cy="238125"/>
    <xdr:sp fLocksText="0">
      <xdr:nvSpPr>
        <xdr:cNvPr id="4" name="Text Box 4"/>
        <xdr:cNvSpPr txBox="1">
          <a:spLocks noChangeArrowheads="1"/>
        </xdr:cNvSpPr>
      </xdr:nvSpPr>
      <xdr:spPr>
        <a:xfrm>
          <a:off x="400050" y="304800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180975</xdr:colOff>
      <xdr:row>126</xdr:row>
      <xdr:rowOff>0</xdr:rowOff>
    </xdr:from>
    <xdr:ext cx="76200" cy="238125"/>
    <xdr:sp fLocksText="0">
      <xdr:nvSpPr>
        <xdr:cNvPr id="5" name="Text Box 5"/>
        <xdr:cNvSpPr txBox="1">
          <a:spLocks noChangeArrowheads="1"/>
        </xdr:cNvSpPr>
      </xdr:nvSpPr>
      <xdr:spPr>
        <a:xfrm>
          <a:off x="400050" y="304800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809625</xdr:colOff>
      <xdr:row>0</xdr:row>
      <xdr:rowOff>0</xdr:rowOff>
    </xdr:from>
    <xdr:to>
      <xdr:col>1</xdr:col>
      <xdr:colOff>1676400</xdr:colOff>
      <xdr:row>0</xdr:row>
      <xdr:rowOff>0</xdr:rowOff>
    </xdr:to>
    <xdr:sp>
      <xdr:nvSpPr>
        <xdr:cNvPr id="6" name="Line 6"/>
        <xdr:cNvSpPr>
          <a:spLocks/>
        </xdr:cNvSpPr>
      </xdr:nvSpPr>
      <xdr:spPr>
        <a:xfrm flipV="1">
          <a:off x="1028700" y="0"/>
          <a:ext cx="866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7" name="Line 7"/>
        <xdr:cNvSpPr>
          <a:spLocks/>
        </xdr:cNvSpPr>
      </xdr:nvSpPr>
      <xdr:spPr>
        <a:xfrm>
          <a:off x="31337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180975</xdr:colOff>
      <xdr:row>126</xdr:row>
      <xdr:rowOff>0</xdr:rowOff>
    </xdr:from>
    <xdr:ext cx="76200" cy="238125"/>
    <xdr:sp fLocksText="0">
      <xdr:nvSpPr>
        <xdr:cNvPr id="8" name="Text Box 8"/>
        <xdr:cNvSpPr txBox="1">
          <a:spLocks noChangeArrowheads="1"/>
        </xdr:cNvSpPr>
      </xdr:nvSpPr>
      <xdr:spPr>
        <a:xfrm>
          <a:off x="400050" y="304800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180975</xdr:colOff>
      <xdr:row>126</xdr:row>
      <xdr:rowOff>0</xdr:rowOff>
    </xdr:from>
    <xdr:ext cx="76200" cy="238125"/>
    <xdr:sp fLocksText="0">
      <xdr:nvSpPr>
        <xdr:cNvPr id="9" name="Text Box 9"/>
        <xdr:cNvSpPr txBox="1">
          <a:spLocks noChangeArrowheads="1"/>
        </xdr:cNvSpPr>
      </xdr:nvSpPr>
      <xdr:spPr>
        <a:xfrm>
          <a:off x="400050" y="304800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180975</xdr:colOff>
      <xdr:row>126</xdr:row>
      <xdr:rowOff>0</xdr:rowOff>
    </xdr:from>
    <xdr:ext cx="76200" cy="238125"/>
    <xdr:sp fLocksText="0">
      <xdr:nvSpPr>
        <xdr:cNvPr id="10" name="Text Box 10"/>
        <xdr:cNvSpPr txBox="1">
          <a:spLocks noChangeArrowheads="1"/>
        </xdr:cNvSpPr>
      </xdr:nvSpPr>
      <xdr:spPr>
        <a:xfrm>
          <a:off x="400050" y="304800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180975</xdr:colOff>
      <xdr:row>126</xdr:row>
      <xdr:rowOff>0</xdr:rowOff>
    </xdr:from>
    <xdr:ext cx="76200" cy="238125"/>
    <xdr:sp fLocksText="0">
      <xdr:nvSpPr>
        <xdr:cNvPr id="11" name="Text Box 11"/>
        <xdr:cNvSpPr txBox="1">
          <a:spLocks noChangeArrowheads="1"/>
        </xdr:cNvSpPr>
      </xdr:nvSpPr>
      <xdr:spPr>
        <a:xfrm>
          <a:off x="400050" y="304800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180975</xdr:colOff>
      <xdr:row>126</xdr:row>
      <xdr:rowOff>0</xdr:rowOff>
    </xdr:from>
    <xdr:ext cx="76200" cy="238125"/>
    <xdr:sp fLocksText="0">
      <xdr:nvSpPr>
        <xdr:cNvPr id="12" name="Text Box 12"/>
        <xdr:cNvSpPr txBox="1">
          <a:spLocks noChangeArrowheads="1"/>
        </xdr:cNvSpPr>
      </xdr:nvSpPr>
      <xdr:spPr>
        <a:xfrm>
          <a:off x="400050" y="304800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2</xdr:row>
      <xdr:rowOff>38100</xdr:rowOff>
    </xdr:from>
    <xdr:to>
      <xdr:col>3</xdr:col>
      <xdr:colOff>609600</xdr:colOff>
      <xdr:row>2</xdr:row>
      <xdr:rowOff>38100</xdr:rowOff>
    </xdr:to>
    <xdr:sp>
      <xdr:nvSpPr>
        <xdr:cNvPr id="1" name="Straight Connector 2"/>
        <xdr:cNvSpPr>
          <a:spLocks/>
        </xdr:cNvSpPr>
      </xdr:nvSpPr>
      <xdr:spPr>
        <a:xfrm>
          <a:off x="1333500" y="523875"/>
          <a:ext cx="8001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66675</xdr:colOff>
      <xdr:row>2</xdr:row>
      <xdr:rowOff>57150</xdr:rowOff>
    </xdr:from>
    <xdr:to>
      <xdr:col>9</xdr:col>
      <xdr:colOff>28575</xdr:colOff>
      <xdr:row>2</xdr:row>
      <xdr:rowOff>57150</xdr:rowOff>
    </xdr:to>
    <xdr:sp>
      <xdr:nvSpPr>
        <xdr:cNvPr id="2" name="Straight Connector 4"/>
        <xdr:cNvSpPr>
          <a:spLocks/>
        </xdr:cNvSpPr>
      </xdr:nvSpPr>
      <xdr:spPr>
        <a:xfrm>
          <a:off x="6238875" y="542925"/>
          <a:ext cx="19716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161925</xdr:colOff>
      <xdr:row>6</xdr:row>
      <xdr:rowOff>66675</xdr:rowOff>
    </xdr:from>
    <xdr:to>
      <xdr:col>5</xdr:col>
      <xdr:colOff>1876425</xdr:colOff>
      <xdr:row>6</xdr:row>
      <xdr:rowOff>66675</xdr:rowOff>
    </xdr:to>
    <xdr:sp>
      <xdr:nvSpPr>
        <xdr:cNvPr id="3" name="Straight Connector 6"/>
        <xdr:cNvSpPr>
          <a:spLocks/>
        </xdr:cNvSpPr>
      </xdr:nvSpPr>
      <xdr:spPr>
        <a:xfrm>
          <a:off x="3686175" y="1609725"/>
          <a:ext cx="22479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1009650</xdr:colOff>
      <xdr:row>2</xdr:row>
      <xdr:rowOff>0</xdr:rowOff>
    </xdr:from>
    <xdr:to>
      <xdr:col>1</xdr:col>
      <xdr:colOff>1543050</xdr:colOff>
      <xdr:row>2</xdr:row>
      <xdr:rowOff>0</xdr:rowOff>
    </xdr:to>
    <xdr:sp>
      <xdr:nvSpPr>
        <xdr:cNvPr id="1" name="Straight Connector 4"/>
        <xdr:cNvSpPr>
          <a:spLocks/>
        </xdr:cNvSpPr>
      </xdr:nvSpPr>
      <xdr:spPr>
        <a:xfrm>
          <a:off x="1409700" y="495300"/>
          <a:ext cx="5334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971550</xdr:colOff>
      <xdr:row>1</xdr:row>
      <xdr:rowOff>228600</xdr:rowOff>
    </xdr:from>
    <xdr:to>
      <xdr:col>5</xdr:col>
      <xdr:colOff>295275</xdr:colOff>
      <xdr:row>1</xdr:row>
      <xdr:rowOff>228600</xdr:rowOff>
    </xdr:to>
    <xdr:sp>
      <xdr:nvSpPr>
        <xdr:cNvPr id="2" name="Straight Connector 6"/>
        <xdr:cNvSpPr>
          <a:spLocks/>
        </xdr:cNvSpPr>
      </xdr:nvSpPr>
      <xdr:spPr>
        <a:xfrm>
          <a:off x="5038725" y="485775"/>
          <a:ext cx="17049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1009650</xdr:colOff>
      <xdr:row>2</xdr:row>
      <xdr:rowOff>0</xdr:rowOff>
    </xdr:from>
    <xdr:to>
      <xdr:col>1</xdr:col>
      <xdr:colOff>1543050</xdr:colOff>
      <xdr:row>2</xdr:row>
      <xdr:rowOff>0</xdr:rowOff>
    </xdr:to>
    <xdr:sp>
      <xdr:nvSpPr>
        <xdr:cNvPr id="1" name="Straight Connector 1"/>
        <xdr:cNvSpPr>
          <a:spLocks/>
        </xdr:cNvSpPr>
      </xdr:nvSpPr>
      <xdr:spPr>
        <a:xfrm>
          <a:off x="1409700" y="438150"/>
          <a:ext cx="5334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971550</xdr:colOff>
      <xdr:row>1</xdr:row>
      <xdr:rowOff>200025</xdr:rowOff>
    </xdr:from>
    <xdr:to>
      <xdr:col>5</xdr:col>
      <xdr:colOff>295275</xdr:colOff>
      <xdr:row>1</xdr:row>
      <xdr:rowOff>200025</xdr:rowOff>
    </xdr:to>
    <xdr:sp>
      <xdr:nvSpPr>
        <xdr:cNvPr id="2" name="Straight Connector 2"/>
        <xdr:cNvSpPr>
          <a:spLocks/>
        </xdr:cNvSpPr>
      </xdr:nvSpPr>
      <xdr:spPr>
        <a:xfrm>
          <a:off x="5038725" y="438150"/>
          <a:ext cx="17049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1009650</xdr:colOff>
      <xdr:row>2</xdr:row>
      <xdr:rowOff>0</xdr:rowOff>
    </xdr:from>
    <xdr:to>
      <xdr:col>1</xdr:col>
      <xdr:colOff>1543050</xdr:colOff>
      <xdr:row>2</xdr:row>
      <xdr:rowOff>0</xdr:rowOff>
    </xdr:to>
    <xdr:sp>
      <xdr:nvSpPr>
        <xdr:cNvPr id="1" name="Straight Connector 1"/>
        <xdr:cNvSpPr>
          <a:spLocks/>
        </xdr:cNvSpPr>
      </xdr:nvSpPr>
      <xdr:spPr>
        <a:xfrm>
          <a:off x="1409700" y="438150"/>
          <a:ext cx="5334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971550</xdr:colOff>
      <xdr:row>1</xdr:row>
      <xdr:rowOff>200025</xdr:rowOff>
    </xdr:from>
    <xdr:to>
      <xdr:col>5</xdr:col>
      <xdr:colOff>295275</xdr:colOff>
      <xdr:row>1</xdr:row>
      <xdr:rowOff>200025</xdr:rowOff>
    </xdr:to>
    <xdr:sp>
      <xdr:nvSpPr>
        <xdr:cNvPr id="2" name="Straight Connector 2"/>
        <xdr:cNvSpPr>
          <a:spLocks/>
        </xdr:cNvSpPr>
      </xdr:nvSpPr>
      <xdr:spPr>
        <a:xfrm>
          <a:off x="5038725" y="438150"/>
          <a:ext cx="17049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M143"/>
  <sheetViews>
    <sheetView zoomScalePageLayoutView="0" workbookViewId="0" topLeftCell="A64">
      <selection activeCell="D19" sqref="D19"/>
    </sheetView>
  </sheetViews>
  <sheetFormatPr defaultColWidth="9.140625" defaultRowHeight="12.75"/>
  <cols>
    <col min="1" max="1" width="3.28125" style="105" bestFit="1" customWidth="1"/>
    <col min="2" max="2" width="28.57421875" style="23" customWidth="1"/>
    <col min="3" max="3" width="7.28125" style="106" customWidth="1"/>
    <col min="4" max="4" width="7.8515625" style="106" customWidth="1"/>
    <col min="5" max="5" width="7.421875" style="106" customWidth="1"/>
    <col min="6" max="6" width="8.140625" style="106" customWidth="1"/>
    <col min="7" max="7" width="7.421875" style="106" customWidth="1"/>
    <col min="8" max="8" width="7.57421875" style="106" customWidth="1"/>
    <col min="9" max="9" width="7.00390625" style="106" bestFit="1" customWidth="1"/>
    <col min="10" max="12" width="9.140625" style="22" customWidth="1"/>
    <col min="13" max="16384" width="9.140625" style="23" customWidth="1"/>
  </cols>
  <sheetData>
    <row r="2" spans="1:9" ht="16.5">
      <c r="A2" s="194" t="s">
        <v>46</v>
      </c>
      <c r="B2" s="194"/>
      <c r="C2" s="194"/>
      <c r="D2" s="194"/>
      <c r="E2" s="194"/>
      <c r="F2" s="194"/>
      <c r="G2" s="194"/>
      <c r="H2" s="194"/>
      <c r="I2" s="194"/>
    </row>
    <row r="3" spans="1:9" ht="15.75">
      <c r="A3" s="24"/>
      <c r="B3" s="25"/>
      <c r="C3" s="24"/>
      <c r="D3" s="24"/>
      <c r="E3" s="24"/>
      <c r="F3" s="24"/>
      <c r="G3" s="24"/>
      <c r="H3" s="24"/>
      <c r="I3" s="24"/>
    </row>
    <row r="4" spans="1:9" ht="17.25" customHeight="1">
      <c r="A4" s="26"/>
      <c r="B4" s="27"/>
      <c r="C4" s="29"/>
      <c r="D4" s="29"/>
      <c r="E4" s="29"/>
      <c r="F4" s="29"/>
      <c r="G4" s="29"/>
      <c r="H4" s="29"/>
      <c r="I4" s="29"/>
    </row>
    <row r="5" spans="1:12" s="31" customFormat="1" ht="12.75" customHeight="1">
      <c r="A5" s="193" t="s">
        <v>0</v>
      </c>
      <c r="B5" s="193" t="s">
        <v>47</v>
      </c>
      <c r="C5" s="193"/>
      <c r="D5" s="193"/>
      <c r="E5" s="193"/>
      <c r="F5" s="193"/>
      <c r="G5" s="193"/>
      <c r="H5" s="193"/>
      <c r="I5" s="193" t="s">
        <v>48</v>
      </c>
      <c r="J5" s="30"/>
      <c r="K5" s="30"/>
      <c r="L5" s="30"/>
    </row>
    <row r="6" spans="1:12" s="31" customFormat="1" ht="28.5" customHeight="1">
      <c r="A6" s="193"/>
      <c r="B6" s="193"/>
      <c r="C6" s="193" t="s">
        <v>2</v>
      </c>
      <c r="D6" s="193"/>
      <c r="E6" s="193" t="s">
        <v>1</v>
      </c>
      <c r="F6" s="193"/>
      <c r="G6" s="193" t="s">
        <v>13</v>
      </c>
      <c r="H6" s="193"/>
      <c r="I6" s="193"/>
      <c r="J6" s="30"/>
      <c r="K6" s="30"/>
      <c r="L6" s="30"/>
    </row>
    <row r="7" spans="1:12" s="31" customFormat="1" ht="24">
      <c r="A7" s="193"/>
      <c r="B7" s="193"/>
      <c r="C7" s="5" t="s">
        <v>42</v>
      </c>
      <c r="D7" s="5" t="s">
        <v>43</v>
      </c>
      <c r="E7" s="5" t="s">
        <v>42</v>
      </c>
      <c r="F7" s="5" t="s">
        <v>43</v>
      </c>
      <c r="G7" s="5" t="s">
        <v>42</v>
      </c>
      <c r="H7" s="5" t="s">
        <v>43</v>
      </c>
      <c r="I7" s="193"/>
      <c r="J7" s="30"/>
      <c r="K7" s="30"/>
      <c r="L7" s="30"/>
    </row>
    <row r="8" spans="1:12" s="36" customFormat="1" ht="24">
      <c r="A8" s="4"/>
      <c r="B8" s="32" t="s">
        <v>49</v>
      </c>
      <c r="C8" s="33">
        <f aca="true" t="shared" si="0" ref="C8:H8">C9+C85+C114+C120</f>
        <v>53057</v>
      </c>
      <c r="D8" s="33">
        <f t="shared" si="0"/>
        <v>50275</v>
      </c>
      <c r="E8" s="33">
        <f t="shared" si="0"/>
        <v>81077</v>
      </c>
      <c r="F8" s="33">
        <f t="shared" si="0"/>
        <v>68083</v>
      </c>
      <c r="G8" s="33">
        <f t="shared" si="0"/>
        <v>49328.9</v>
      </c>
      <c r="H8" s="33">
        <f t="shared" si="0"/>
        <v>49328.9</v>
      </c>
      <c r="I8" s="4"/>
      <c r="J8" s="34"/>
      <c r="K8" s="35"/>
      <c r="L8" s="35"/>
    </row>
    <row r="9" spans="1:12" s="31" customFormat="1" ht="12.75">
      <c r="A9" s="33" t="s">
        <v>34</v>
      </c>
      <c r="B9" s="37" t="s">
        <v>50</v>
      </c>
      <c r="C9" s="38">
        <f aca="true" t="shared" si="1" ref="C9:H9">C10+C83+C84</f>
        <v>17914</v>
      </c>
      <c r="D9" s="38">
        <f t="shared" si="1"/>
        <v>15652</v>
      </c>
      <c r="E9" s="38">
        <f t="shared" si="1"/>
        <v>57545</v>
      </c>
      <c r="F9" s="38">
        <f t="shared" si="1"/>
        <v>47436</v>
      </c>
      <c r="G9" s="38">
        <f t="shared" si="1"/>
        <v>28402</v>
      </c>
      <c r="H9" s="38">
        <f t="shared" si="1"/>
        <v>28402</v>
      </c>
      <c r="I9" s="33"/>
      <c r="J9" s="30"/>
      <c r="K9" s="30"/>
      <c r="L9" s="30"/>
    </row>
    <row r="10" spans="1:12" s="36" customFormat="1" ht="12.75">
      <c r="A10" s="33" t="s">
        <v>31</v>
      </c>
      <c r="B10" s="39" t="s">
        <v>51</v>
      </c>
      <c r="C10" s="38">
        <f aca="true" t="shared" si="2" ref="C10:H10">C11+C39+C48+C51+C61+C64+C80+C81+C82</f>
        <v>10790</v>
      </c>
      <c r="D10" s="38">
        <f t="shared" si="2"/>
        <v>10790</v>
      </c>
      <c r="E10" s="38">
        <f t="shared" si="2"/>
        <v>28722</v>
      </c>
      <c r="F10" s="38">
        <f t="shared" si="2"/>
        <v>28722</v>
      </c>
      <c r="G10" s="38">
        <f t="shared" si="2"/>
        <v>27972</v>
      </c>
      <c r="H10" s="38">
        <f t="shared" si="2"/>
        <v>27972</v>
      </c>
      <c r="I10" s="40"/>
      <c r="J10" s="35"/>
      <c r="K10" s="35"/>
      <c r="L10" s="35"/>
    </row>
    <row r="11" spans="1:12" s="36" customFormat="1" ht="12.75">
      <c r="A11" s="41" t="s">
        <v>52</v>
      </c>
      <c r="B11" s="42" t="s">
        <v>53</v>
      </c>
      <c r="C11" s="44">
        <f aca="true" t="shared" si="3" ref="C11:H11">SUM(C12:C38)</f>
        <v>1400</v>
      </c>
      <c r="D11" s="44">
        <f t="shared" si="3"/>
        <v>1400</v>
      </c>
      <c r="E11" s="44">
        <f t="shared" si="3"/>
        <v>4740</v>
      </c>
      <c r="F11" s="44">
        <f t="shared" si="3"/>
        <v>4740</v>
      </c>
      <c r="G11" s="44">
        <f t="shared" si="3"/>
        <v>2380</v>
      </c>
      <c r="H11" s="44">
        <f t="shared" si="3"/>
        <v>2380</v>
      </c>
      <c r="I11" s="43"/>
      <c r="J11" s="35"/>
      <c r="K11" s="35"/>
      <c r="L11" s="35"/>
    </row>
    <row r="12" spans="1:12" s="48" customFormat="1" ht="24">
      <c r="A12" s="45">
        <v>20</v>
      </c>
      <c r="B12" s="49" t="s">
        <v>54</v>
      </c>
      <c r="C12" s="47">
        <f>D12</f>
        <v>1400</v>
      </c>
      <c r="D12" s="47">
        <v>1400</v>
      </c>
      <c r="E12" s="47"/>
      <c r="F12" s="47"/>
      <c r="G12" s="47"/>
      <c r="H12" s="47"/>
      <c r="I12" s="47"/>
      <c r="J12" s="35"/>
      <c r="K12" s="35"/>
      <c r="L12" s="35"/>
    </row>
    <row r="13" spans="1:12" s="48" customFormat="1" ht="12.75">
      <c r="A13" s="45">
        <v>21</v>
      </c>
      <c r="B13" s="49" t="s">
        <v>55</v>
      </c>
      <c r="C13" s="47"/>
      <c r="D13" s="47"/>
      <c r="E13" s="47">
        <f>F13</f>
        <v>1220</v>
      </c>
      <c r="F13" s="47">
        <v>1220</v>
      </c>
      <c r="G13" s="47"/>
      <c r="H13" s="47"/>
      <c r="I13" s="47"/>
      <c r="J13" s="35"/>
      <c r="K13" s="35"/>
      <c r="L13" s="35"/>
    </row>
    <row r="14" spans="1:12" s="48" customFormat="1" ht="24">
      <c r="A14" s="45">
        <v>22</v>
      </c>
      <c r="B14" s="49" t="s">
        <v>56</v>
      </c>
      <c r="C14" s="47"/>
      <c r="D14" s="47"/>
      <c r="E14" s="47">
        <f aca="true" t="shared" si="4" ref="E14:E25">F14</f>
        <v>250</v>
      </c>
      <c r="F14" s="47">
        <v>250</v>
      </c>
      <c r="G14" s="47"/>
      <c r="H14" s="47"/>
      <c r="I14" s="47"/>
      <c r="J14" s="35"/>
      <c r="K14" s="35"/>
      <c r="L14" s="35"/>
    </row>
    <row r="15" spans="1:12" s="48" customFormat="1" ht="24">
      <c r="A15" s="45">
        <v>23</v>
      </c>
      <c r="B15" s="49" t="s">
        <v>57</v>
      </c>
      <c r="C15" s="47"/>
      <c r="D15" s="47"/>
      <c r="E15" s="47">
        <f t="shared" si="4"/>
        <v>200</v>
      </c>
      <c r="F15" s="47">
        <v>200</v>
      </c>
      <c r="G15" s="47"/>
      <c r="H15" s="47"/>
      <c r="I15" s="47"/>
      <c r="J15" s="35"/>
      <c r="K15" s="35"/>
      <c r="L15" s="35"/>
    </row>
    <row r="16" spans="1:12" s="48" customFormat="1" ht="24">
      <c r="A16" s="45">
        <v>24</v>
      </c>
      <c r="B16" s="49" t="s">
        <v>58</v>
      </c>
      <c r="C16" s="47"/>
      <c r="D16" s="47"/>
      <c r="E16" s="47">
        <f t="shared" si="4"/>
        <v>200</v>
      </c>
      <c r="F16" s="47">
        <v>200</v>
      </c>
      <c r="G16" s="47"/>
      <c r="H16" s="47"/>
      <c r="I16" s="47"/>
      <c r="J16" s="35"/>
      <c r="K16" s="35"/>
      <c r="L16" s="35"/>
    </row>
    <row r="17" spans="1:12" s="48" customFormat="1" ht="24">
      <c r="A17" s="45">
        <v>25</v>
      </c>
      <c r="B17" s="49" t="s">
        <v>59</v>
      </c>
      <c r="C17" s="47"/>
      <c r="D17" s="47"/>
      <c r="E17" s="47">
        <f t="shared" si="4"/>
        <v>220</v>
      </c>
      <c r="F17" s="47">
        <v>220</v>
      </c>
      <c r="G17" s="47"/>
      <c r="H17" s="47"/>
      <c r="I17" s="47"/>
      <c r="J17" s="35"/>
      <c r="K17" s="35"/>
      <c r="L17" s="35"/>
    </row>
    <row r="18" spans="1:12" s="48" customFormat="1" ht="24">
      <c r="A18" s="45">
        <v>26</v>
      </c>
      <c r="B18" s="49" t="s">
        <v>60</v>
      </c>
      <c r="C18" s="47"/>
      <c r="D18" s="47"/>
      <c r="E18" s="47">
        <f t="shared" si="4"/>
        <v>220</v>
      </c>
      <c r="F18" s="47">
        <v>220</v>
      </c>
      <c r="G18" s="47"/>
      <c r="H18" s="47"/>
      <c r="I18" s="47"/>
      <c r="J18" s="35"/>
      <c r="K18" s="35"/>
      <c r="L18" s="35"/>
    </row>
    <row r="19" spans="1:12" s="48" customFormat="1" ht="24">
      <c r="A19" s="45">
        <v>27</v>
      </c>
      <c r="B19" s="49" t="s">
        <v>61</v>
      </c>
      <c r="C19" s="47"/>
      <c r="D19" s="47"/>
      <c r="E19" s="47">
        <f t="shared" si="4"/>
        <v>120</v>
      </c>
      <c r="F19" s="47">
        <v>120</v>
      </c>
      <c r="G19" s="47"/>
      <c r="H19" s="47"/>
      <c r="I19" s="47"/>
      <c r="J19" s="35"/>
      <c r="K19" s="35"/>
      <c r="L19" s="35"/>
    </row>
    <row r="20" spans="1:12" s="48" customFormat="1" ht="24">
      <c r="A20" s="45">
        <v>28</v>
      </c>
      <c r="B20" s="49" t="s">
        <v>62</v>
      </c>
      <c r="C20" s="47"/>
      <c r="D20" s="47"/>
      <c r="E20" s="47">
        <f t="shared" si="4"/>
        <v>85</v>
      </c>
      <c r="F20" s="47">
        <v>85</v>
      </c>
      <c r="G20" s="47"/>
      <c r="H20" s="47"/>
      <c r="I20" s="47"/>
      <c r="J20" s="35"/>
      <c r="K20" s="35"/>
      <c r="L20" s="35"/>
    </row>
    <row r="21" spans="1:12" s="48" customFormat="1" ht="24">
      <c r="A21" s="45">
        <v>29</v>
      </c>
      <c r="B21" s="49" t="s">
        <v>63</v>
      </c>
      <c r="C21" s="47"/>
      <c r="D21" s="47"/>
      <c r="E21" s="47">
        <f t="shared" si="4"/>
        <v>810</v>
      </c>
      <c r="F21" s="47">
        <v>810</v>
      </c>
      <c r="G21" s="47"/>
      <c r="H21" s="47"/>
      <c r="I21" s="47"/>
      <c r="J21" s="35"/>
      <c r="K21" s="35"/>
      <c r="L21" s="35"/>
    </row>
    <row r="22" spans="1:12" s="48" customFormat="1" ht="24">
      <c r="A22" s="45">
        <v>30</v>
      </c>
      <c r="B22" s="49" t="s">
        <v>64</v>
      </c>
      <c r="C22" s="47"/>
      <c r="D22" s="47"/>
      <c r="E22" s="47">
        <f t="shared" si="4"/>
        <v>230</v>
      </c>
      <c r="F22" s="47">
        <v>230</v>
      </c>
      <c r="G22" s="47"/>
      <c r="H22" s="47"/>
      <c r="I22" s="47"/>
      <c r="J22" s="35"/>
      <c r="K22" s="35"/>
      <c r="L22" s="35"/>
    </row>
    <row r="23" spans="1:12" s="48" customFormat="1" ht="24">
      <c r="A23" s="45">
        <v>31</v>
      </c>
      <c r="B23" s="49" t="s">
        <v>65</v>
      </c>
      <c r="C23" s="47"/>
      <c r="D23" s="47"/>
      <c r="E23" s="47">
        <f t="shared" si="4"/>
        <v>225</v>
      </c>
      <c r="F23" s="47">
        <v>225</v>
      </c>
      <c r="G23" s="47"/>
      <c r="H23" s="47"/>
      <c r="I23" s="47"/>
      <c r="J23" s="35"/>
      <c r="K23" s="35"/>
      <c r="L23" s="35"/>
    </row>
    <row r="24" spans="1:12" s="48" customFormat="1" ht="12.75">
      <c r="A24" s="45">
        <v>32</v>
      </c>
      <c r="B24" s="49" t="s">
        <v>66</v>
      </c>
      <c r="C24" s="47"/>
      <c r="D24" s="47"/>
      <c r="E24" s="47">
        <f t="shared" si="4"/>
        <v>225</v>
      </c>
      <c r="F24" s="47">
        <v>225</v>
      </c>
      <c r="G24" s="47"/>
      <c r="H24" s="47"/>
      <c r="I24" s="47"/>
      <c r="J24" s="35"/>
      <c r="K24" s="35"/>
      <c r="L24" s="35"/>
    </row>
    <row r="25" spans="1:12" s="48" customFormat="1" ht="12.75">
      <c r="A25" s="45">
        <v>33</v>
      </c>
      <c r="B25" s="49" t="s">
        <v>67</v>
      </c>
      <c r="C25" s="47"/>
      <c r="D25" s="47"/>
      <c r="E25" s="47">
        <f t="shared" si="4"/>
        <v>225</v>
      </c>
      <c r="F25" s="47">
        <v>225</v>
      </c>
      <c r="G25" s="47"/>
      <c r="H25" s="47"/>
      <c r="I25" s="47"/>
      <c r="J25" s="35"/>
      <c r="K25" s="35"/>
      <c r="L25" s="35"/>
    </row>
    <row r="26" spans="1:12" s="48" customFormat="1" ht="12.75">
      <c r="A26" s="45">
        <v>34</v>
      </c>
      <c r="B26" s="49" t="s">
        <v>68</v>
      </c>
      <c r="C26" s="47"/>
      <c r="D26" s="47"/>
      <c r="E26" s="47"/>
      <c r="F26" s="47"/>
      <c r="G26" s="47">
        <f>H26</f>
        <v>1000</v>
      </c>
      <c r="H26" s="47">
        <v>1000</v>
      </c>
      <c r="I26" s="47"/>
      <c r="J26" s="35"/>
      <c r="K26" s="35"/>
      <c r="L26" s="35"/>
    </row>
    <row r="27" spans="1:12" s="48" customFormat="1" ht="24">
      <c r="A27" s="45">
        <v>35</v>
      </c>
      <c r="B27" s="49" t="s">
        <v>69</v>
      </c>
      <c r="C27" s="47"/>
      <c r="D27" s="47"/>
      <c r="E27" s="47"/>
      <c r="F27" s="47"/>
      <c r="G27" s="47">
        <f aca="true" t="shared" si="5" ref="G27:G34">H27</f>
        <v>200</v>
      </c>
      <c r="H27" s="47">
        <v>200</v>
      </c>
      <c r="I27" s="47"/>
      <c r="J27" s="35"/>
      <c r="K27" s="35"/>
      <c r="L27" s="35"/>
    </row>
    <row r="28" spans="1:12" s="48" customFormat="1" ht="24">
      <c r="A28" s="45">
        <v>36</v>
      </c>
      <c r="B28" s="49" t="s">
        <v>70</v>
      </c>
      <c r="C28" s="47"/>
      <c r="D28" s="47"/>
      <c r="E28" s="47"/>
      <c r="F28" s="47"/>
      <c r="G28" s="47">
        <f t="shared" si="5"/>
        <v>200</v>
      </c>
      <c r="H28" s="47">
        <v>200</v>
      </c>
      <c r="I28" s="47"/>
      <c r="J28" s="35"/>
      <c r="K28" s="35"/>
      <c r="L28" s="35"/>
    </row>
    <row r="29" spans="1:12" s="48" customFormat="1" ht="24">
      <c r="A29" s="45">
        <v>37</v>
      </c>
      <c r="B29" s="49" t="s">
        <v>71</v>
      </c>
      <c r="C29" s="47"/>
      <c r="D29" s="47"/>
      <c r="E29" s="47"/>
      <c r="F29" s="47"/>
      <c r="G29" s="47">
        <f t="shared" si="5"/>
        <v>200</v>
      </c>
      <c r="H29" s="47">
        <v>200</v>
      </c>
      <c r="I29" s="47"/>
      <c r="J29" s="35"/>
      <c r="K29" s="35"/>
      <c r="L29" s="35"/>
    </row>
    <row r="30" spans="1:12" s="48" customFormat="1" ht="24">
      <c r="A30" s="45">
        <v>38</v>
      </c>
      <c r="B30" s="49" t="s">
        <v>72</v>
      </c>
      <c r="C30" s="47"/>
      <c r="D30" s="47"/>
      <c r="E30" s="47"/>
      <c r="F30" s="47"/>
      <c r="G30" s="47">
        <f t="shared" si="5"/>
        <v>200</v>
      </c>
      <c r="H30" s="47">
        <v>200</v>
      </c>
      <c r="I30" s="47"/>
      <c r="J30" s="35"/>
      <c r="K30" s="35"/>
      <c r="L30" s="35"/>
    </row>
    <row r="31" spans="1:12" s="52" customFormat="1" ht="24">
      <c r="A31" s="45">
        <v>39</v>
      </c>
      <c r="B31" s="49" t="s">
        <v>73</v>
      </c>
      <c r="C31" s="51"/>
      <c r="D31" s="51"/>
      <c r="E31" s="51"/>
      <c r="F31" s="51"/>
      <c r="G31" s="47">
        <f t="shared" si="5"/>
        <v>150</v>
      </c>
      <c r="H31" s="47">
        <v>150</v>
      </c>
      <c r="I31" s="51"/>
      <c r="J31" s="30"/>
      <c r="K31" s="30"/>
      <c r="L31" s="30"/>
    </row>
    <row r="32" spans="1:12" s="52" customFormat="1" ht="24">
      <c r="A32" s="45">
        <v>40</v>
      </c>
      <c r="B32" s="49" t="s">
        <v>74</v>
      </c>
      <c r="C32" s="51"/>
      <c r="D32" s="51"/>
      <c r="E32" s="51"/>
      <c r="F32" s="51"/>
      <c r="G32" s="47">
        <f t="shared" si="5"/>
        <v>100</v>
      </c>
      <c r="H32" s="47">
        <v>100</v>
      </c>
      <c r="I32" s="51"/>
      <c r="J32" s="30"/>
      <c r="K32" s="30"/>
      <c r="L32" s="30"/>
    </row>
    <row r="33" spans="1:12" s="52" customFormat="1" ht="24">
      <c r="A33" s="45">
        <v>41</v>
      </c>
      <c r="B33" s="49" t="s">
        <v>75</v>
      </c>
      <c r="C33" s="51"/>
      <c r="D33" s="51"/>
      <c r="E33" s="51"/>
      <c r="F33" s="51"/>
      <c r="G33" s="47">
        <f t="shared" si="5"/>
        <v>150</v>
      </c>
      <c r="H33" s="47">
        <v>150</v>
      </c>
      <c r="I33" s="51"/>
      <c r="J33" s="30"/>
      <c r="K33" s="30"/>
      <c r="L33" s="30"/>
    </row>
    <row r="34" spans="1:12" s="52" customFormat="1" ht="24">
      <c r="A34" s="45">
        <v>42</v>
      </c>
      <c r="B34" s="49" t="s">
        <v>76</v>
      </c>
      <c r="C34" s="51"/>
      <c r="D34" s="51"/>
      <c r="E34" s="51"/>
      <c r="F34" s="51"/>
      <c r="G34" s="47">
        <f t="shared" si="5"/>
        <v>180</v>
      </c>
      <c r="H34" s="47">
        <v>180</v>
      </c>
      <c r="I34" s="51"/>
      <c r="J34" s="30"/>
      <c r="K34" s="30"/>
      <c r="L34" s="30"/>
    </row>
    <row r="35" spans="1:12" s="48" customFormat="1" ht="12.75">
      <c r="A35" s="45">
        <v>43</v>
      </c>
      <c r="B35" s="46" t="s">
        <v>77</v>
      </c>
      <c r="C35" s="47"/>
      <c r="D35" s="47"/>
      <c r="E35" s="47"/>
      <c r="F35" s="47"/>
      <c r="G35" s="47"/>
      <c r="H35" s="47"/>
      <c r="I35" s="47"/>
      <c r="J35" s="35"/>
      <c r="K35" s="35"/>
      <c r="L35" s="35"/>
    </row>
    <row r="36" spans="1:12" s="48" customFormat="1" ht="12.75">
      <c r="A36" s="45">
        <v>44</v>
      </c>
      <c r="B36" s="46" t="s">
        <v>78</v>
      </c>
      <c r="C36" s="47"/>
      <c r="D36" s="47"/>
      <c r="E36" s="47">
        <v>510</v>
      </c>
      <c r="F36" s="47">
        <v>510</v>
      </c>
      <c r="G36" s="47"/>
      <c r="H36" s="47"/>
      <c r="I36" s="47"/>
      <c r="J36" s="35"/>
      <c r="K36" s="35"/>
      <c r="L36" s="35"/>
    </row>
    <row r="37" spans="1:12" s="48" customFormat="1" ht="12.75">
      <c r="A37" s="45">
        <v>45</v>
      </c>
      <c r="B37" s="46" t="s">
        <v>79</v>
      </c>
      <c r="C37" s="47"/>
      <c r="D37" s="47"/>
      <c r="E37" s="47"/>
      <c r="F37" s="47"/>
      <c r="G37" s="47"/>
      <c r="H37" s="47"/>
      <c r="I37" s="47"/>
      <c r="J37" s="35"/>
      <c r="K37" s="35"/>
      <c r="L37" s="35"/>
    </row>
    <row r="38" spans="1:12" s="55" customFormat="1" ht="12.75">
      <c r="A38" s="45">
        <v>46</v>
      </c>
      <c r="B38" s="53" t="s">
        <v>80</v>
      </c>
      <c r="C38" s="54"/>
      <c r="D38" s="54"/>
      <c r="E38" s="54"/>
      <c r="F38" s="54"/>
      <c r="G38" s="54"/>
      <c r="H38" s="54"/>
      <c r="I38" s="54"/>
      <c r="J38" s="35"/>
      <c r="K38" s="35"/>
      <c r="L38" s="35"/>
    </row>
    <row r="39" spans="1:12" s="36" customFormat="1" ht="12.75">
      <c r="A39" s="56" t="s">
        <v>52</v>
      </c>
      <c r="B39" s="57" t="s">
        <v>81</v>
      </c>
      <c r="C39" s="58">
        <f aca="true" t="shared" si="6" ref="C39:H39">SUM(C40:C47)</f>
        <v>2010</v>
      </c>
      <c r="D39" s="58">
        <f t="shared" si="6"/>
        <v>2010</v>
      </c>
      <c r="E39" s="58">
        <f t="shared" si="6"/>
        <v>4997</v>
      </c>
      <c r="F39" s="58">
        <f t="shared" si="6"/>
        <v>4997</v>
      </c>
      <c r="G39" s="58">
        <f t="shared" si="6"/>
        <v>60</v>
      </c>
      <c r="H39" s="58">
        <f t="shared" si="6"/>
        <v>60</v>
      </c>
      <c r="I39" s="58"/>
      <c r="J39" s="35"/>
      <c r="K39" s="35"/>
      <c r="L39" s="35"/>
    </row>
    <row r="40" spans="1:12" s="36" customFormat="1" ht="24">
      <c r="A40" s="51">
        <v>1</v>
      </c>
      <c r="B40" s="46" t="s">
        <v>82</v>
      </c>
      <c r="C40" s="47"/>
      <c r="D40" s="47"/>
      <c r="E40" s="47"/>
      <c r="F40" s="47"/>
      <c r="G40" s="47"/>
      <c r="H40" s="47"/>
      <c r="I40" s="47"/>
      <c r="J40" s="35"/>
      <c r="K40" s="35"/>
      <c r="L40" s="35"/>
    </row>
    <row r="41" spans="1:12" s="36" customFormat="1" ht="12.75">
      <c r="A41" s="51">
        <v>2</v>
      </c>
      <c r="B41" s="46" t="s">
        <v>83</v>
      </c>
      <c r="C41" s="47"/>
      <c r="D41" s="47"/>
      <c r="E41" s="47"/>
      <c r="F41" s="47"/>
      <c r="G41" s="47"/>
      <c r="H41" s="47"/>
      <c r="I41" s="47"/>
      <c r="J41" s="35"/>
      <c r="K41" s="35"/>
      <c r="L41" s="35"/>
    </row>
    <row r="42" spans="1:12" s="36" customFormat="1" ht="24">
      <c r="A42" s="51">
        <v>3</v>
      </c>
      <c r="B42" s="46" t="s">
        <v>84</v>
      </c>
      <c r="C42" s="47"/>
      <c r="D42" s="47"/>
      <c r="E42" s="47"/>
      <c r="F42" s="47"/>
      <c r="G42" s="47"/>
      <c r="H42" s="47"/>
      <c r="I42" s="47"/>
      <c r="J42" s="35"/>
      <c r="K42" s="35"/>
      <c r="L42" s="35"/>
    </row>
    <row r="43" spans="1:12" s="36" customFormat="1" ht="24">
      <c r="A43" s="51">
        <v>4</v>
      </c>
      <c r="B43" s="49" t="s">
        <v>85</v>
      </c>
      <c r="C43" s="47">
        <f>D43</f>
        <v>2010</v>
      </c>
      <c r="D43" s="47">
        <v>2010</v>
      </c>
      <c r="E43" s="47"/>
      <c r="F43" s="47"/>
      <c r="G43" s="47"/>
      <c r="H43" s="47"/>
      <c r="I43" s="47"/>
      <c r="J43" s="35"/>
      <c r="K43" s="35"/>
      <c r="L43" s="35"/>
    </row>
    <row r="44" spans="1:12" s="36" customFormat="1" ht="36">
      <c r="A44" s="51">
        <v>5</v>
      </c>
      <c r="B44" s="49" t="s">
        <v>86</v>
      </c>
      <c r="C44" s="47"/>
      <c r="D44" s="47"/>
      <c r="E44" s="47">
        <f>F44</f>
        <v>900</v>
      </c>
      <c r="F44" s="47">
        <v>900</v>
      </c>
      <c r="G44" s="47"/>
      <c r="H44" s="47"/>
      <c r="I44" s="47"/>
      <c r="J44" s="35"/>
      <c r="K44" s="35"/>
      <c r="L44" s="35"/>
    </row>
    <row r="45" spans="1:12" s="36" customFormat="1" ht="36">
      <c r="A45" s="51">
        <v>6</v>
      </c>
      <c r="B45" s="49" t="s">
        <v>87</v>
      </c>
      <c r="C45" s="47"/>
      <c r="D45" s="47"/>
      <c r="E45" s="47">
        <f>F45</f>
        <v>1630</v>
      </c>
      <c r="F45" s="47">
        <v>1630</v>
      </c>
      <c r="G45" s="47"/>
      <c r="H45" s="47"/>
      <c r="I45" s="47"/>
      <c r="J45" s="35"/>
      <c r="K45" s="35"/>
      <c r="L45" s="35"/>
    </row>
    <row r="46" spans="1:12" s="36" customFormat="1" ht="12.75">
      <c r="A46" s="51">
        <v>7</v>
      </c>
      <c r="B46" s="59" t="s">
        <v>88</v>
      </c>
      <c r="C46" s="60"/>
      <c r="D46" s="60"/>
      <c r="E46" s="60"/>
      <c r="F46" s="60"/>
      <c r="G46" s="60">
        <f>H46</f>
        <v>60</v>
      </c>
      <c r="H46" s="60">
        <v>60</v>
      </c>
      <c r="I46" s="60"/>
      <c r="J46" s="35"/>
      <c r="K46" s="35"/>
      <c r="L46" s="35"/>
    </row>
    <row r="47" spans="1:12" s="36" customFormat="1" ht="12.75">
      <c r="A47" s="51">
        <v>8</v>
      </c>
      <c r="B47" s="61" t="s">
        <v>89</v>
      </c>
      <c r="C47" s="54"/>
      <c r="D47" s="54"/>
      <c r="E47" s="54">
        <f>F47</f>
        <v>2467</v>
      </c>
      <c r="F47" s="54">
        <v>2467</v>
      </c>
      <c r="G47" s="54"/>
      <c r="H47" s="54"/>
      <c r="I47" s="54"/>
      <c r="J47" s="35"/>
      <c r="K47" s="35"/>
      <c r="L47" s="35"/>
    </row>
    <row r="48" spans="1:12" s="64" customFormat="1" ht="24">
      <c r="A48" s="41" t="s">
        <v>52</v>
      </c>
      <c r="B48" s="62" t="s">
        <v>90</v>
      </c>
      <c r="C48" s="44">
        <f aca="true" t="shared" si="7" ref="C48:H48">SUM(C49:C50)</f>
        <v>0</v>
      </c>
      <c r="D48" s="44">
        <f t="shared" si="7"/>
        <v>0</v>
      </c>
      <c r="E48" s="44">
        <f t="shared" si="7"/>
        <v>500</v>
      </c>
      <c r="F48" s="44">
        <f t="shared" si="7"/>
        <v>500</v>
      </c>
      <c r="G48" s="44">
        <f t="shared" si="7"/>
        <v>800</v>
      </c>
      <c r="H48" s="44">
        <f t="shared" si="7"/>
        <v>800</v>
      </c>
      <c r="I48" s="44"/>
      <c r="J48" s="63"/>
      <c r="K48" s="63"/>
      <c r="L48" s="63"/>
    </row>
    <row r="49" spans="1:12" s="36" customFormat="1" ht="12.75">
      <c r="A49" s="51">
        <v>1</v>
      </c>
      <c r="B49" s="46" t="s">
        <v>91</v>
      </c>
      <c r="C49" s="47"/>
      <c r="D49" s="47"/>
      <c r="E49" s="47"/>
      <c r="F49" s="47"/>
      <c r="G49" s="47"/>
      <c r="H49" s="47"/>
      <c r="I49" s="47"/>
      <c r="J49" s="35"/>
      <c r="K49" s="35"/>
      <c r="L49" s="35"/>
    </row>
    <row r="50" spans="1:12" s="36" customFormat="1" ht="12.75">
      <c r="A50" s="65">
        <v>2</v>
      </c>
      <c r="B50" s="61" t="s">
        <v>92</v>
      </c>
      <c r="C50" s="54"/>
      <c r="D50" s="54"/>
      <c r="E50" s="54">
        <f>F50</f>
        <v>500</v>
      </c>
      <c r="F50" s="54">
        <v>500</v>
      </c>
      <c r="G50" s="54">
        <f>H50</f>
        <v>800</v>
      </c>
      <c r="H50" s="54">
        <v>800</v>
      </c>
      <c r="I50" s="54"/>
      <c r="J50" s="35"/>
      <c r="K50" s="35"/>
      <c r="L50" s="35"/>
    </row>
    <row r="51" spans="1:12" s="67" customFormat="1" ht="13.5">
      <c r="A51" s="41" t="s">
        <v>52</v>
      </c>
      <c r="B51" s="62" t="s">
        <v>93</v>
      </c>
      <c r="C51" s="44">
        <f aca="true" t="shared" si="8" ref="C51:H51">SUM(C52:C60)</f>
        <v>5200</v>
      </c>
      <c r="D51" s="44">
        <f t="shared" si="8"/>
        <v>5200</v>
      </c>
      <c r="E51" s="44">
        <f t="shared" si="8"/>
        <v>0</v>
      </c>
      <c r="F51" s="44">
        <f t="shared" si="8"/>
        <v>0</v>
      </c>
      <c r="G51" s="44">
        <f t="shared" si="8"/>
        <v>0</v>
      </c>
      <c r="H51" s="44">
        <f t="shared" si="8"/>
        <v>0</v>
      </c>
      <c r="I51" s="44"/>
      <c r="J51" s="66"/>
      <c r="K51" s="66"/>
      <c r="L51" s="66"/>
    </row>
    <row r="52" spans="1:12" s="36" customFormat="1" ht="24">
      <c r="A52" s="51">
        <v>1</v>
      </c>
      <c r="B52" s="46" t="s">
        <v>94</v>
      </c>
      <c r="C52" s="47"/>
      <c r="D52" s="47"/>
      <c r="E52" s="47"/>
      <c r="F52" s="47"/>
      <c r="G52" s="47"/>
      <c r="H52" s="47"/>
      <c r="I52" s="47"/>
      <c r="J52" s="35"/>
      <c r="K52" s="35"/>
      <c r="L52" s="35"/>
    </row>
    <row r="53" spans="1:12" s="36" customFormat="1" ht="24">
      <c r="A53" s="51">
        <v>2</v>
      </c>
      <c r="B53" s="46" t="s">
        <v>95</v>
      </c>
      <c r="C53" s="47"/>
      <c r="D53" s="47"/>
      <c r="E53" s="47"/>
      <c r="F53" s="47"/>
      <c r="G53" s="47"/>
      <c r="H53" s="47"/>
      <c r="I53" s="47"/>
      <c r="J53" s="35"/>
      <c r="K53" s="35"/>
      <c r="L53" s="35"/>
    </row>
    <row r="54" spans="1:12" s="36" customFormat="1" ht="24">
      <c r="A54" s="51">
        <v>3</v>
      </c>
      <c r="B54" s="46" t="s">
        <v>96</v>
      </c>
      <c r="C54" s="47"/>
      <c r="D54" s="47"/>
      <c r="E54" s="47"/>
      <c r="F54" s="47"/>
      <c r="G54" s="47"/>
      <c r="H54" s="47"/>
      <c r="I54" s="47"/>
      <c r="J54" s="35"/>
      <c r="K54" s="35"/>
      <c r="L54" s="35"/>
    </row>
    <row r="55" spans="1:12" s="36" customFormat="1" ht="24">
      <c r="A55" s="51">
        <v>4</v>
      </c>
      <c r="B55" s="46" t="s">
        <v>97</v>
      </c>
      <c r="C55" s="47"/>
      <c r="D55" s="47"/>
      <c r="E55" s="47"/>
      <c r="F55" s="47"/>
      <c r="G55" s="47"/>
      <c r="H55" s="47"/>
      <c r="I55" s="47"/>
      <c r="J55" s="35"/>
      <c r="K55" s="35"/>
      <c r="L55" s="35"/>
    </row>
    <row r="56" spans="1:12" s="36" customFormat="1" ht="24">
      <c r="A56" s="51">
        <v>5</v>
      </c>
      <c r="B56" s="46" t="s">
        <v>98</v>
      </c>
      <c r="C56" s="47"/>
      <c r="D56" s="47"/>
      <c r="E56" s="47"/>
      <c r="F56" s="47"/>
      <c r="G56" s="47"/>
      <c r="H56" s="47"/>
      <c r="I56" s="47"/>
      <c r="J56" s="35"/>
      <c r="K56" s="35"/>
      <c r="L56" s="35"/>
    </row>
    <row r="57" spans="1:12" s="36" customFormat="1" ht="24">
      <c r="A57" s="51">
        <v>6</v>
      </c>
      <c r="B57" s="46" t="s">
        <v>99</v>
      </c>
      <c r="C57" s="47"/>
      <c r="D57" s="47"/>
      <c r="E57" s="47"/>
      <c r="F57" s="47"/>
      <c r="G57" s="47"/>
      <c r="H57" s="47"/>
      <c r="I57" s="47"/>
      <c r="J57" s="35"/>
      <c r="K57" s="35"/>
      <c r="L57" s="35"/>
    </row>
    <row r="58" spans="1:12" s="36" customFormat="1" ht="12.75">
      <c r="A58" s="51">
        <v>7</v>
      </c>
      <c r="B58" s="46" t="s">
        <v>100</v>
      </c>
      <c r="C58" s="47"/>
      <c r="D58" s="47"/>
      <c r="E58" s="47"/>
      <c r="F58" s="47"/>
      <c r="G58" s="47"/>
      <c r="H58" s="47"/>
      <c r="I58" s="47"/>
      <c r="J58" s="35"/>
      <c r="K58" s="35"/>
      <c r="L58" s="35"/>
    </row>
    <row r="59" spans="1:12" s="36" customFormat="1" ht="24">
      <c r="A59" s="51">
        <v>8</v>
      </c>
      <c r="B59" s="49" t="s">
        <v>101</v>
      </c>
      <c r="C59" s="47">
        <f>D59</f>
        <v>2780</v>
      </c>
      <c r="D59" s="47">
        <v>2780</v>
      </c>
      <c r="E59" s="47"/>
      <c r="F59" s="47"/>
      <c r="G59" s="47"/>
      <c r="H59" s="47"/>
      <c r="I59" s="47"/>
      <c r="J59" s="35"/>
      <c r="K59" s="35"/>
      <c r="L59" s="35"/>
    </row>
    <row r="60" spans="1:12" s="36" customFormat="1" ht="24">
      <c r="A60" s="51">
        <v>9</v>
      </c>
      <c r="B60" s="61" t="s">
        <v>102</v>
      </c>
      <c r="C60" s="54">
        <f>D60</f>
        <v>2420</v>
      </c>
      <c r="D60" s="68">
        <v>2420</v>
      </c>
      <c r="E60" s="54"/>
      <c r="F60" s="54"/>
      <c r="G60" s="54"/>
      <c r="H60" s="54"/>
      <c r="I60" s="54"/>
      <c r="J60" s="35"/>
      <c r="K60" s="35"/>
      <c r="L60" s="35"/>
    </row>
    <row r="61" spans="1:12" s="64" customFormat="1" ht="13.5">
      <c r="A61" s="41" t="s">
        <v>52</v>
      </c>
      <c r="B61" s="42" t="s">
        <v>103</v>
      </c>
      <c r="C61" s="44">
        <f aca="true" t="shared" si="9" ref="C61:H61">SUM(C62:C63)</f>
        <v>1080</v>
      </c>
      <c r="D61" s="44">
        <f t="shared" si="9"/>
        <v>1080</v>
      </c>
      <c r="E61" s="44">
        <f t="shared" si="9"/>
        <v>2000</v>
      </c>
      <c r="F61" s="44">
        <f t="shared" si="9"/>
        <v>2000</v>
      </c>
      <c r="G61" s="44">
        <f t="shared" si="9"/>
        <v>0</v>
      </c>
      <c r="H61" s="44">
        <f t="shared" si="9"/>
        <v>0</v>
      </c>
      <c r="I61" s="44"/>
      <c r="J61" s="63"/>
      <c r="K61" s="63"/>
      <c r="L61" s="63"/>
    </row>
    <row r="62" spans="1:12" s="36" customFormat="1" ht="24">
      <c r="A62" s="51">
        <v>1</v>
      </c>
      <c r="B62" s="49" t="s">
        <v>104</v>
      </c>
      <c r="C62" s="47">
        <f>D62</f>
        <v>1080</v>
      </c>
      <c r="D62" s="47">
        <v>1080</v>
      </c>
      <c r="E62" s="47"/>
      <c r="F62" s="47"/>
      <c r="G62" s="47"/>
      <c r="H62" s="47"/>
      <c r="I62" s="47"/>
      <c r="J62" s="35"/>
      <c r="K62" s="35"/>
      <c r="L62" s="35"/>
    </row>
    <row r="63" spans="1:12" s="36" customFormat="1" ht="48">
      <c r="A63" s="65">
        <v>2</v>
      </c>
      <c r="B63" s="61" t="s">
        <v>105</v>
      </c>
      <c r="C63" s="54"/>
      <c r="D63" s="54"/>
      <c r="E63" s="54">
        <f>F63</f>
        <v>2000</v>
      </c>
      <c r="F63" s="54">
        <v>2000</v>
      </c>
      <c r="G63" s="54"/>
      <c r="H63" s="54"/>
      <c r="I63" s="54"/>
      <c r="J63" s="35"/>
      <c r="K63" s="35"/>
      <c r="L63" s="35"/>
    </row>
    <row r="64" spans="1:12" s="64" customFormat="1" ht="24">
      <c r="A64" s="41" t="s">
        <v>52</v>
      </c>
      <c r="B64" s="42" t="s">
        <v>106</v>
      </c>
      <c r="C64" s="44">
        <f>SUM(C66:C79)</f>
        <v>0</v>
      </c>
      <c r="D64" s="44">
        <f>SUM(D66:D79)</f>
        <v>0</v>
      </c>
      <c r="E64" s="44">
        <f>SUM(E65:E79)</f>
        <v>15445</v>
      </c>
      <c r="F64" s="44">
        <f>SUM(F65:F79)</f>
        <v>15445</v>
      </c>
      <c r="G64" s="44">
        <f>SUM(G65:G79)</f>
        <v>24732</v>
      </c>
      <c r="H64" s="44">
        <f>SUM(H65:H79)</f>
        <v>24732</v>
      </c>
      <c r="I64" s="44"/>
      <c r="J64" s="107">
        <f>E66+E67+E68+E69+E70+E71</f>
        <v>14295</v>
      </c>
      <c r="K64" s="107">
        <f>G75+G76+G77+G79</f>
        <v>12771</v>
      </c>
      <c r="L64" s="107">
        <f>J64+K64</f>
        <v>27066</v>
      </c>
    </row>
    <row r="65" spans="1:12" s="31" customFormat="1" ht="12.75">
      <c r="A65" s="69">
        <v>1</v>
      </c>
      <c r="B65" s="70" t="s">
        <v>107</v>
      </c>
      <c r="C65" s="71"/>
      <c r="D65" s="71"/>
      <c r="E65" s="71">
        <v>1150</v>
      </c>
      <c r="F65" s="71">
        <v>1150</v>
      </c>
      <c r="G65" s="71">
        <v>900</v>
      </c>
      <c r="H65" s="71">
        <v>900</v>
      </c>
      <c r="I65" s="71"/>
      <c r="J65" s="108">
        <f>J64+K64</f>
        <v>27066</v>
      </c>
      <c r="K65" s="30"/>
      <c r="L65" s="30"/>
    </row>
    <row r="66" spans="1:12" s="36" customFormat="1" ht="12.75">
      <c r="A66" s="51">
        <v>2</v>
      </c>
      <c r="B66" s="49" t="s">
        <v>108</v>
      </c>
      <c r="C66" s="47"/>
      <c r="D66" s="47"/>
      <c r="E66" s="47">
        <f>F66</f>
        <v>1478</v>
      </c>
      <c r="F66" s="47">
        <v>1478</v>
      </c>
      <c r="G66" s="47"/>
      <c r="H66" s="47"/>
      <c r="I66" s="47"/>
      <c r="J66" s="34">
        <f>G72+G73</f>
        <v>6401</v>
      </c>
      <c r="K66" s="35"/>
      <c r="L66" s="35"/>
    </row>
    <row r="67" spans="1:12" s="36" customFormat="1" ht="12.75">
      <c r="A67" s="69">
        <v>3</v>
      </c>
      <c r="B67" s="49" t="s">
        <v>109</v>
      </c>
      <c r="C67" s="47"/>
      <c r="D67" s="47"/>
      <c r="E67" s="47">
        <f>F67</f>
        <v>2708</v>
      </c>
      <c r="F67" s="47">
        <v>2708</v>
      </c>
      <c r="G67" s="47"/>
      <c r="H67" s="47"/>
      <c r="I67" s="47"/>
      <c r="J67" s="35">
        <v>2220</v>
      </c>
      <c r="K67" s="35"/>
      <c r="L67" s="35"/>
    </row>
    <row r="68" spans="1:12" s="36" customFormat="1" ht="24">
      <c r="A68" s="51">
        <v>4</v>
      </c>
      <c r="B68" s="72" t="s">
        <v>110</v>
      </c>
      <c r="C68" s="47"/>
      <c r="D68" s="47"/>
      <c r="E68" s="47">
        <v>4688</v>
      </c>
      <c r="F68" s="47">
        <v>4688</v>
      </c>
      <c r="G68" s="47"/>
      <c r="H68" s="47"/>
      <c r="I68" s="47"/>
      <c r="J68" s="34">
        <f>E65+G65</f>
        <v>2050</v>
      </c>
      <c r="K68" s="35"/>
      <c r="L68" s="35"/>
    </row>
    <row r="69" spans="1:12" s="36" customFormat="1" ht="24">
      <c r="A69" s="69">
        <v>5</v>
      </c>
      <c r="B69" s="72" t="s">
        <v>111</v>
      </c>
      <c r="C69" s="47"/>
      <c r="D69" s="47"/>
      <c r="E69" s="47">
        <v>1595</v>
      </c>
      <c r="F69" s="47">
        <v>1595</v>
      </c>
      <c r="G69" s="47"/>
      <c r="H69" s="47"/>
      <c r="I69" s="47"/>
      <c r="J69" s="34">
        <f>SUM(J65:J68)</f>
        <v>37737</v>
      </c>
      <c r="K69" s="34">
        <f>E64+G64</f>
        <v>40177</v>
      </c>
      <c r="L69" s="35"/>
    </row>
    <row r="70" spans="1:12" s="36" customFormat="1" ht="24">
      <c r="A70" s="51">
        <v>6</v>
      </c>
      <c r="B70" s="72" t="s">
        <v>112</v>
      </c>
      <c r="C70" s="47"/>
      <c r="D70" s="47"/>
      <c r="E70" s="47">
        <v>2966</v>
      </c>
      <c r="F70" s="47">
        <v>2966</v>
      </c>
      <c r="G70" s="47"/>
      <c r="H70" s="47"/>
      <c r="I70" s="47"/>
      <c r="J70" s="35">
        <v>2440</v>
      </c>
      <c r="K70" s="34">
        <f>J70+J69</f>
        <v>40177</v>
      </c>
      <c r="L70" s="35"/>
    </row>
    <row r="71" spans="1:12" s="36" customFormat="1" ht="12.75">
      <c r="A71" s="69">
        <v>7</v>
      </c>
      <c r="B71" s="72" t="s">
        <v>113</v>
      </c>
      <c r="C71" s="47"/>
      <c r="D71" s="47"/>
      <c r="E71" s="47">
        <v>860</v>
      </c>
      <c r="F71" s="47">
        <v>860</v>
      </c>
      <c r="G71" s="47"/>
      <c r="H71" s="47"/>
      <c r="I71" s="47"/>
      <c r="J71" s="35"/>
      <c r="K71" s="35"/>
      <c r="L71" s="35"/>
    </row>
    <row r="72" spans="1:12" s="36" customFormat="1" ht="12.75">
      <c r="A72" s="51">
        <v>8</v>
      </c>
      <c r="B72" s="49" t="s">
        <v>114</v>
      </c>
      <c r="C72" s="47"/>
      <c r="D72" s="47"/>
      <c r="E72" s="47"/>
      <c r="F72" s="47"/>
      <c r="G72" s="47">
        <f aca="true" t="shared" si="10" ref="G72:G79">H72</f>
        <v>3385</v>
      </c>
      <c r="H72" s="47">
        <v>3385</v>
      </c>
      <c r="I72" s="47"/>
      <c r="J72" s="34">
        <f>G72+G73</f>
        <v>6401</v>
      </c>
      <c r="K72" s="35"/>
      <c r="L72" s="35"/>
    </row>
    <row r="73" spans="1:12" s="36" customFormat="1" ht="12.75">
      <c r="A73" s="69">
        <v>9</v>
      </c>
      <c r="B73" s="49" t="s">
        <v>115</v>
      </c>
      <c r="C73" s="47"/>
      <c r="D73" s="47"/>
      <c r="E73" s="47"/>
      <c r="F73" s="47"/>
      <c r="G73" s="47">
        <f t="shared" si="10"/>
        <v>3016</v>
      </c>
      <c r="H73" s="47">
        <v>3016</v>
      </c>
      <c r="I73" s="47"/>
      <c r="J73" s="35"/>
      <c r="K73" s="35"/>
      <c r="L73" s="35"/>
    </row>
    <row r="74" spans="1:12" s="36" customFormat="1" ht="36">
      <c r="A74" s="69">
        <v>10</v>
      </c>
      <c r="B74" s="49" t="s">
        <v>116</v>
      </c>
      <c r="C74" s="47"/>
      <c r="D74" s="47"/>
      <c r="E74" s="47"/>
      <c r="F74" s="47"/>
      <c r="G74" s="47">
        <f t="shared" si="10"/>
        <v>2440</v>
      </c>
      <c r="H74" s="47">
        <v>2440</v>
      </c>
      <c r="I74" s="47"/>
      <c r="J74" s="34">
        <f>G75+G76+G77+G79</f>
        <v>12771</v>
      </c>
      <c r="K74" s="35"/>
      <c r="L74" s="35"/>
    </row>
    <row r="75" spans="1:12" s="36" customFormat="1" ht="12.75">
      <c r="A75" s="51">
        <v>11</v>
      </c>
      <c r="B75" s="49" t="s">
        <v>117</v>
      </c>
      <c r="C75" s="47"/>
      <c r="D75" s="47"/>
      <c r="E75" s="47"/>
      <c r="F75" s="47"/>
      <c r="G75" s="47">
        <f t="shared" si="10"/>
        <v>3151</v>
      </c>
      <c r="H75" s="47">
        <v>3151</v>
      </c>
      <c r="I75" s="47"/>
      <c r="J75" s="35"/>
      <c r="K75" s="35"/>
      <c r="L75" s="35"/>
    </row>
    <row r="76" spans="1:12" s="36" customFormat="1" ht="12.75">
      <c r="A76" s="69">
        <v>12</v>
      </c>
      <c r="B76" s="49" t="s">
        <v>118</v>
      </c>
      <c r="C76" s="47"/>
      <c r="D76" s="47"/>
      <c r="E76" s="47"/>
      <c r="F76" s="47"/>
      <c r="G76" s="47">
        <f t="shared" si="10"/>
        <v>4212</v>
      </c>
      <c r="H76" s="47">
        <v>4212</v>
      </c>
      <c r="I76" s="47"/>
      <c r="J76" s="35"/>
      <c r="K76" s="35"/>
      <c r="L76" s="35"/>
    </row>
    <row r="77" spans="1:12" s="36" customFormat="1" ht="12.75">
      <c r="A77" s="69">
        <v>13</v>
      </c>
      <c r="B77" s="49" t="s">
        <v>119</v>
      </c>
      <c r="C77" s="47"/>
      <c r="D77" s="47"/>
      <c r="E77" s="47"/>
      <c r="F77" s="47"/>
      <c r="G77" s="47">
        <f t="shared" si="10"/>
        <v>1415</v>
      </c>
      <c r="H77" s="47">
        <v>1415</v>
      </c>
      <c r="I77" s="47"/>
      <c r="J77" s="35"/>
      <c r="K77" s="35"/>
      <c r="L77" s="35"/>
    </row>
    <row r="78" spans="1:12" s="36" customFormat="1" ht="12.75">
      <c r="A78" s="51">
        <v>14</v>
      </c>
      <c r="B78" s="59" t="s">
        <v>120</v>
      </c>
      <c r="C78" s="60"/>
      <c r="D78" s="60"/>
      <c r="E78" s="60"/>
      <c r="F78" s="60"/>
      <c r="G78" s="60">
        <f t="shared" si="10"/>
        <v>2220</v>
      </c>
      <c r="H78" s="60">
        <v>2220</v>
      </c>
      <c r="I78" s="60"/>
      <c r="J78" s="35"/>
      <c r="K78" s="35"/>
      <c r="L78" s="35"/>
    </row>
    <row r="79" spans="1:12" s="36" customFormat="1" ht="24">
      <c r="A79" s="69">
        <v>15</v>
      </c>
      <c r="B79" s="61" t="s">
        <v>121</v>
      </c>
      <c r="C79" s="54"/>
      <c r="D79" s="54"/>
      <c r="E79" s="54"/>
      <c r="F79" s="54"/>
      <c r="G79" s="54">
        <f t="shared" si="10"/>
        <v>3993</v>
      </c>
      <c r="H79" s="54">
        <v>3993</v>
      </c>
      <c r="I79" s="54"/>
      <c r="J79" s="35"/>
      <c r="K79" s="35"/>
      <c r="L79" s="35"/>
    </row>
    <row r="80" spans="1:12" s="64" customFormat="1" ht="24">
      <c r="A80" s="73" t="s">
        <v>52</v>
      </c>
      <c r="B80" s="74" t="s">
        <v>122</v>
      </c>
      <c r="C80" s="75"/>
      <c r="D80" s="75"/>
      <c r="E80" s="75">
        <v>300</v>
      </c>
      <c r="F80" s="75">
        <v>300</v>
      </c>
      <c r="G80" s="75"/>
      <c r="H80" s="75"/>
      <c r="I80" s="75"/>
      <c r="J80" s="63"/>
      <c r="K80" s="63"/>
      <c r="L80" s="63"/>
    </row>
    <row r="81" spans="1:12" s="64" customFormat="1" ht="24">
      <c r="A81" s="73" t="s">
        <v>52</v>
      </c>
      <c r="B81" s="74" t="s">
        <v>123</v>
      </c>
      <c r="C81" s="75"/>
      <c r="D81" s="75"/>
      <c r="E81" s="75">
        <v>320</v>
      </c>
      <c r="F81" s="75">
        <v>320</v>
      </c>
      <c r="G81" s="75"/>
      <c r="H81" s="75"/>
      <c r="I81" s="75"/>
      <c r="J81" s="63"/>
      <c r="K81" s="63"/>
      <c r="L81" s="63"/>
    </row>
    <row r="82" spans="1:12" s="64" customFormat="1" ht="13.5">
      <c r="A82" s="76" t="s">
        <v>52</v>
      </c>
      <c r="B82" s="74" t="s">
        <v>124</v>
      </c>
      <c r="C82" s="76">
        <v>1100</v>
      </c>
      <c r="D82" s="76">
        <v>1100</v>
      </c>
      <c r="E82" s="76">
        <v>420</v>
      </c>
      <c r="F82" s="76">
        <v>420</v>
      </c>
      <c r="G82" s="76"/>
      <c r="H82" s="76"/>
      <c r="I82" s="76"/>
      <c r="J82" s="63"/>
      <c r="K82" s="63"/>
      <c r="L82" s="63"/>
    </row>
    <row r="83" spans="1:12" s="36" customFormat="1" ht="12.75">
      <c r="A83" s="33" t="s">
        <v>32</v>
      </c>
      <c r="B83" s="37" t="s">
        <v>125</v>
      </c>
      <c r="C83" s="38">
        <v>2262</v>
      </c>
      <c r="D83" s="38">
        <v>0</v>
      </c>
      <c r="E83" s="38">
        <v>10109</v>
      </c>
      <c r="F83" s="38">
        <v>0</v>
      </c>
      <c r="G83" s="38">
        <v>0</v>
      </c>
      <c r="H83" s="38">
        <v>0</v>
      </c>
      <c r="I83" s="38"/>
      <c r="J83" s="35"/>
      <c r="K83" s="35"/>
      <c r="L83" s="35"/>
    </row>
    <row r="84" spans="1:12" s="36" customFormat="1" ht="12.75">
      <c r="A84" s="33" t="s">
        <v>33</v>
      </c>
      <c r="B84" s="37" t="s">
        <v>126</v>
      </c>
      <c r="C84" s="38">
        <f>D84</f>
        <v>4862</v>
      </c>
      <c r="D84" s="38">
        <f>4662+200+0</f>
        <v>4862</v>
      </c>
      <c r="E84" s="38">
        <f>F84</f>
        <v>18714</v>
      </c>
      <c r="F84" s="38">
        <f>790+130+900+8000+1806+6368+720</f>
        <v>18714</v>
      </c>
      <c r="G84" s="38">
        <f>H84</f>
        <v>430</v>
      </c>
      <c r="H84" s="38">
        <f>0+430+0</f>
        <v>430</v>
      </c>
      <c r="I84" s="38"/>
      <c r="J84" s="35"/>
      <c r="K84" s="35"/>
      <c r="L84" s="35"/>
    </row>
    <row r="85" spans="1:12" s="36" customFormat="1" ht="12.75">
      <c r="A85" s="77" t="s">
        <v>35</v>
      </c>
      <c r="B85" s="78" t="s">
        <v>127</v>
      </c>
      <c r="C85" s="79">
        <f aca="true" t="shared" si="11" ref="C85:H85">C86+C107</f>
        <v>23191</v>
      </c>
      <c r="D85" s="79">
        <f t="shared" si="11"/>
        <v>23191</v>
      </c>
      <c r="E85" s="79">
        <f t="shared" si="11"/>
        <v>6824</v>
      </c>
      <c r="F85" s="79">
        <f t="shared" si="11"/>
        <v>6824</v>
      </c>
      <c r="G85" s="79">
        <f t="shared" si="11"/>
        <v>3907</v>
      </c>
      <c r="H85" s="79">
        <f t="shared" si="11"/>
        <v>3907</v>
      </c>
      <c r="I85" s="80"/>
      <c r="J85" s="35"/>
      <c r="K85" s="35"/>
      <c r="L85" s="35"/>
    </row>
    <row r="86" spans="1:13" s="85" customFormat="1" ht="13.5">
      <c r="A86" s="81" t="s">
        <v>31</v>
      </c>
      <c r="B86" s="82" t="s">
        <v>128</v>
      </c>
      <c r="C86" s="83">
        <f aca="true" t="shared" si="12" ref="C86:H86">SUM(C87:C106)</f>
        <v>13211</v>
      </c>
      <c r="D86" s="83">
        <f t="shared" si="12"/>
        <v>13211</v>
      </c>
      <c r="E86" s="83">
        <f t="shared" si="12"/>
        <v>4024</v>
      </c>
      <c r="F86" s="83">
        <f t="shared" si="12"/>
        <v>4024</v>
      </c>
      <c r="G86" s="83">
        <f t="shared" si="12"/>
        <v>3907</v>
      </c>
      <c r="H86" s="83">
        <f t="shared" si="12"/>
        <v>3907</v>
      </c>
      <c r="I86" s="83"/>
      <c r="J86" s="66"/>
      <c r="K86" s="66"/>
      <c r="L86" s="66"/>
      <c r="M86" s="84"/>
    </row>
    <row r="87" spans="1:9" s="66" customFormat="1" ht="13.5">
      <c r="A87" s="51">
        <v>1</v>
      </c>
      <c r="B87" s="86" t="s">
        <v>129</v>
      </c>
      <c r="C87" s="87"/>
      <c r="D87" s="87"/>
      <c r="E87" s="87"/>
      <c r="F87" s="87"/>
      <c r="G87" s="87"/>
      <c r="H87" s="87"/>
      <c r="I87" s="87"/>
    </row>
    <row r="88" spans="1:9" s="66" customFormat="1" ht="13.5">
      <c r="A88" s="51">
        <v>2</v>
      </c>
      <c r="B88" s="86" t="s">
        <v>130</v>
      </c>
      <c r="C88" s="87"/>
      <c r="D88" s="87"/>
      <c r="E88" s="87"/>
      <c r="F88" s="87"/>
      <c r="G88" s="87"/>
      <c r="H88" s="87"/>
      <c r="I88" s="87"/>
    </row>
    <row r="89" spans="1:9" s="66" customFormat="1" ht="13.5">
      <c r="A89" s="51">
        <v>3</v>
      </c>
      <c r="B89" s="86" t="s">
        <v>131</v>
      </c>
      <c r="C89" s="87"/>
      <c r="D89" s="87"/>
      <c r="E89" s="87"/>
      <c r="F89" s="87"/>
      <c r="G89" s="87"/>
      <c r="H89" s="87"/>
      <c r="I89" s="87"/>
    </row>
    <row r="90" spans="1:9" s="66" customFormat="1" ht="13.5">
      <c r="A90" s="51">
        <v>4</v>
      </c>
      <c r="B90" s="86" t="s">
        <v>132</v>
      </c>
      <c r="C90" s="87"/>
      <c r="D90" s="87"/>
      <c r="E90" s="87"/>
      <c r="F90" s="87"/>
      <c r="G90" s="87"/>
      <c r="H90" s="87"/>
      <c r="I90" s="87"/>
    </row>
    <row r="91" spans="1:9" s="66" customFormat="1" ht="24">
      <c r="A91" s="51">
        <v>5</v>
      </c>
      <c r="B91" s="86" t="s">
        <v>133</v>
      </c>
      <c r="C91" s="87"/>
      <c r="D91" s="87"/>
      <c r="E91" s="87"/>
      <c r="F91" s="87"/>
      <c r="G91" s="87"/>
      <c r="H91" s="87"/>
      <c r="I91" s="87"/>
    </row>
    <row r="92" spans="1:9" s="66" customFormat="1" ht="13.5">
      <c r="A92" s="51">
        <v>6</v>
      </c>
      <c r="B92" s="86" t="s">
        <v>134</v>
      </c>
      <c r="C92" s="87"/>
      <c r="D92" s="87"/>
      <c r="E92" s="87"/>
      <c r="F92" s="87"/>
      <c r="G92" s="87"/>
      <c r="H92" s="87"/>
      <c r="I92" s="87"/>
    </row>
    <row r="93" spans="1:9" s="66" customFormat="1" ht="13.5">
      <c r="A93" s="51">
        <v>7</v>
      </c>
      <c r="B93" s="86" t="s">
        <v>135</v>
      </c>
      <c r="C93" s="87"/>
      <c r="D93" s="87"/>
      <c r="E93" s="87"/>
      <c r="F93" s="87"/>
      <c r="G93" s="87"/>
      <c r="H93" s="87"/>
      <c r="I93" s="87"/>
    </row>
    <row r="94" spans="1:9" s="66" customFormat="1" ht="24">
      <c r="A94" s="51">
        <v>8</v>
      </c>
      <c r="B94" s="86" t="s">
        <v>136</v>
      </c>
      <c r="C94" s="87"/>
      <c r="D94" s="87"/>
      <c r="E94" s="87"/>
      <c r="F94" s="87"/>
      <c r="G94" s="87"/>
      <c r="H94" s="87"/>
      <c r="I94" s="87"/>
    </row>
    <row r="95" spans="1:9" s="66" customFormat="1" ht="13.5">
      <c r="A95" s="51">
        <v>9</v>
      </c>
      <c r="B95" s="86" t="s">
        <v>137</v>
      </c>
      <c r="C95" s="87"/>
      <c r="D95" s="87"/>
      <c r="E95" s="87"/>
      <c r="F95" s="87"/>
      <c r="G95" s="87"/>
      <c r="H95" s="87"/>
      <c r="I95" s="87"/>
    </row>
    <row r="96" spans="1:9" s="66" customFormat="1" ht="36">
      <c r="A96" s="51">
        <v>10</v>
      </c>
      <c r="B96" s="86" t="s">
        <v>138</v>
      </c>
      <c r="C96" s="87"/>
      <c r="D96" s="87"/>
      <c r="E96" s="87"/>
      <c r="F96" s="87"/>
      <c r="G96" s="87"/>
      <c r="H96" s="87"/>
      <c r="I96" s="87"/>
    </row>
    <row r="97" spans="1:9" s="66" customFormat="1" ht="24">
      <c r="A97" s="51">
        <v>11</v>
      </c>
      <c r="B97" s="86" t="s">
        <v>139</v>
      </c>
      <c r="C97" s="87"/>
      <c r="D97" s="87"/>
      <c r="E97" s="87"/>
      <c r="F97" s="87"/>
      <c r="G97" s="87"/>
      <c r="H97" s="87"/>
      <c r="I97" s="87"/>
    </row>
    <row r="98" spans="1:9" s="66" customFormat="1" ht="13.5">
      <c r="A98" s="51">
        <v>12</v>
      </c>
      <c r="B98" s="72" t="s">
        <v>140</v>
      </c>
      <c r="C98" s="47">
        <f>8815-1200</f>
        <v>7615</v>
      </c>
      <c r="D98" s="47">
        <f>8815-1200</f>
        <v>7615</v>
      </c>
      <c r="E98" s="87"/>
      <c r="F98" s="87"/>
      <c r="G98" s="87"/>
      <c r="H98" s="87"/>
      <c r="I98" s="87"/>
    </row>
    <row r="99" spans="1:9" s="66" customFormat="1" ht="13.5">
      <c r="A99" s="51">
        <v>13</v>
      </c>
      <c r="B99" s="72" t="s">
        <v>141</v>
      </c>
      <c r="C99" s="47">
        <v>3491</v>
      </c>
      <c r="D99" s="47">
        <v>3491</v>
      </c>
      <c r="E99" s="87"/>
      <c r="F99" s="87"/>
      <c r="G99" s="87"/>
      <c r="H99" s="87"/>
      <c r="I99" s="87"/>
    </row>
    <row r="100" spans="1:9" s="66" customFormat="1" ht="24">
      <c r="A100" s="51">
        <v>14</v>
      </c>
      <c r="B100" s="72" t="s">
        <v>142</v>
      </c>
      <c r="C100" s="47">
        <v>2105</v>
      </c>
      <c r="D100" s="47">
        <v>2105</v>
      </c>
      <c r="E100" s="87"/>
      <c r="F100" s="87"/>
      <c r="G100" s="87"/>
      <c r="H100" s="87"/>
      <c r="I100" s="87"/>
    </row>
    <row r="101" spans="1:9" s="66" customFormat="1" ht="13.5">
      <c r="A101" s="51">
        <v>15</v>
      </c>
      <c r="B101" s="72" t="s">
        <v>143</v>
      </c>
      <c r="C101" s="87"/>
      <c r="D101" s="87"/>
      <c r="E101" s="50">
        <v>170</v>
      </c>
      <c r="F101" s="50">
        <v>170</v>
      </c>
      <c r="G101" s="87"/>
      <c r="H101" s="87"/>
      <c r="I101" s="87"/>
    </row>
    <row r="102" spans="1:9" s="66" customFormat="1" ht="13.5">
      <c r="A102" s="51">
        <v>16</v>
      </c>
      <c r="B102" s="72" t="s">
        <v>144</v>
      </c>
      <c r="C102" s="87"/>
      <c r="D102" s="87"/>
      <c r="E102" s="50">
        <v>162</v>
      </c>
      <c r="F102" s="50">
        <v>162</v>
      </c>
      <c r="G102" s="87"/>
      <c r="H102" s="87"/>
      <c r="I102" s="87"/>
    </row>
    <row r="103" spans="1:9" s="66" customFormat="1" ht="13.5">
      <c r="A103" s="51">
        <v>17</v>
      </c>
      <c r="B103" s="72" t="s">
        <v>145</v>
      </c>
      <c r="C103" s="87"/>
      <c r="D103" s="87"/>
      <c r="E103" s="50">
        <f>7384/2</f>
        <v>3692</v>
      </c>
      <c r="F103" s="50">
        <f>7384/2</f>
        <v>3692</v>
      </c>
      <c r="G103" s="87"/>
      <c r="H103" s="87"/>
      <c r="I103" s="87"/>
    </row>
    <row r="104" spans="1:9" s="66" customFormat="1" ht="36">
      <c r="A104" s="51">
        <v>18</v>
      </c>
      <c r="B104" s="72" t="s">
        <v>146</v>
      </c>
      <c r="C104" s="87"/>
      <c r="D104" s="87"/>
      <c r="E104" s="87"/>
      <c r="F104" s="87"/>
      <c r="G104" s="50">
        <v>859</v>
      </c>
      <c r="H104" s="50">
        <v>859</v>
      </c>
      <c r="I104" s="87"/>
    </row>
    <row r="105" spans="1:9" s="66" customFormat="1" ht="13.5">
      <c r="A105" s="51">
        <v>19</v>
      </c>
      <c r="B105" s="72" t="s">
        <v>147</v>
      </c>
      <c r="C105" s="87"/>
      <c r="D105" s="87"/>
      <c r="E105" s="87"/>
      <c r="F105" s="87"/>
      <c r="G105" s="88">
        <v>2333</v>
      </c>
      <c r="H105" s="88">
        <v>2333</v>
      </c>
      <c r="I105" s="87"/>
    </row>
    <row r="106" spans="1:9" s="66" customFormat="1" ht="60">
      <c r="A106" s="51">
        <v>20</v>
      </c>
      <c r="B106" s="89" t="s">
        <v>148</v>
      </c>
      <c r="C106" s="90"/>
      <c r="D106" s="90"/>
      <c r="E106" s="90"/>
      <c r="F106" s="90"/>
      <c r="G106" s="54">
        <v>715</v>
      </c>
      <c r="H106" s="54">
        <v>715</v>
      </c>
      <c r="I106" s="90"/>
    </row>
    <row r="107" spans="1:12" s="67" customFormat="1" ht="13.5">
      <c r="A107" s="81" t="s">
        <v>32</v>
      </c>
      <c r="B107" s="82" t="s">
        <v>149</v>
      </c>
      <c r="C107" s="83">
        <f aca="true" t="shared" si="13" ref="C107:H107">SUM(C108:C113)</f>
        <v>9980</v>
      </c>
      <c r="D107" s="83">
        <f t="shared" si="13"/>
        <v>9980</v>
      </c>
      <c r="E107" s="83">
        <f t="shared" si="13"/>
        <v>2800</v>
      </c>
      <c r="F107" s="83">
        <f t="shared" si="13"/>
        <v>2800</v>
      </c>
      <c r="G107" s="83">
        <f t="shared" si="13"/>
        <v>0</v>
      </c>
      <c r="H107" s="83">
        <f t="shared" si="13"/>
        <v>0</v>
      </c>
      <c r="I107" s="83"/>
      <c r="J107" s="66"/>
      <c r="K107" s="66"/>
      <c r="L107" s="66"/>
    </row>
    <row r="108" spans="1:12" s="36" customFormat="1" ht="12.75">
      <c r="A108" s="45">
        <v>1</v>
      </c>
      <c r="B108" s="46" t="s">
        <v>150</v>
      </c>
      <c r="C108" s="47"/>
      <c r="D108" s="47"/>
      <c r="E108" s="47"/>
      <c r="F108" s="47"/>
      <c r="G108" s="47"/>
      <c r="H108" s="47"/>
      <c r="I108" s="47"/>
      <c r="J108" s="35"/>
      <c r="K108" s="35"/>
      <c r="L108" s="35"/>
    </row>
    <row r="109" spans="1:12" s="36" customFormat="1" ht="12.75">
      <c r="A109" s="45">
        <v>2</v>
      </c>
      <c r="B109" s="49" t="s">
        <v>151</v>
      </c>
      <c r="C109" s="47">
        <f>D109</f>
        <v>2100</v>
      </c>
      <c r="D109" s="47">
        <v>2100</v>
      </c>
      <c r="E109" s="47"/>
      <c r="F109" s="47"/>
      <c r="G109" s="47"/>
      <c r="H109" s="47"/>
      <c r="I109" s="47"/>
      <c r="J109" s="35"/>
      <c r="K109" s="35"/>
      <c r="L109" s="35"/>
    </row>
    <row r="110" spans="1:12" s="36" customFormat="1" ht="24">
      <c r="A110" s="45">
        <v>3</v>
      </c>
      <c r="B110" s="49" t="s">
        <v>152</v>
      </c>
      <c r="C110" s="47">
        <f>D110</f>
        <v>1380</v>
      </c>
      <c r="D110" s="47">
        <v>1380</v>
      </c>
      <c r="E110" s="47"/>
      <c r="F110" s="47"/>
      <c r="G110" s="47"/>
      <c r="H110" s="47"/>
      <c r="I110" s="47"/>
      <c r="J110" s="35"/>
      <c r="K110" s="35"/>
      <c r="L110" s="35"/>
    </row>
    <row r="111" spans="1:12" s="36" customFormat="1" ht="12.75">
      <c r="A111" s="45">
        <v>4</v>
      </c>
      <c r="B111" s="49" t="s">
        <v>153</v>
      </c>
      <c r="C111" s="47">
        <f>D111</f>
        <v>4500</v>
      </c>
      <c r="D111" s="47">
        <v>4500</v>
      </c>
      <c r="E111" s="47"/>
      <c r="F111" s="47"/>
      <c r="G111" s="47"/>
      <c r="H111" s="47"/>
      <c r="I111" s="47"/>
      <c r="J111" s="35"/>
      <c r="K111" s="35"/>
      <c r="L111" s="35"/>
    </row>
    <row r="112" spans="1:12" s="36" customFormat="1" ht="12.75">
      <c r="A112" s="45">
        <v>5</v>
      </c>
      <c r="B112" s="49" t="s">
        <v>154</v>
      </c>
      <c r="C112" s="47">
        <f>D112</f>
        <v>2000</v>
      </c>
      <c r="D112" s="47">
        <v>2000</v>
      </c>
      <c r="E112" s="47"/>
      <c r="F112" s="47"/>
      <c r="G112" s="47"/>
      <c r="H112" s="47"/>
      <c r="I112" s="47"/>
      <c r="J112" s="35"/>
      <c r="K112" s="35"/>
      <c r="L112" s="35"/>
    </row>
    <row r="113" spans="1:12" s="36" customFormat="1" ht="24">
      <c r="A113" s="45">
        <v>6</v>
      </c>
      <c r="B113" s="61" t="s">
        <v>155</v>
      </c>
      <c r="C113" s="54"/>
      <c r="D113" s="54"/>
      <c r="E113" s="54">
        <f>F113</f>
        <v>2800</v>
      </c>
      <c r="F113" s="68">
        <v>2800</v>
      </c>
      <c r="G113" s="54"/>
      <c r="H113" s="54"/>
      <c r="I113" s="54"/>
      <c r="J113" s="35"/>
      <c r="K113" s="35"/>
      <c r="L113" s="35"/>
    </row>
    <row r="114" spans="1:12" s="31" customFormat="1" ht="12.75">
      <c r="A114" s="91" t="s">
        <v>36</v>
      </c>
      <c r="B114" s="92" t="s">
        <v>156</v>
      </c>
      <c r="C114" s="93">
        <f aca="true" t="shared" si="14" ref="C114:H114">SUM(C115:C119)</f>
        <v>11432</v>
      </c>
      <c r="D114" s="93">
        <f t="shared" si="14"/>
        <v>11432</v>
      </c>
      <c r="E114" s="93">
        <f t="shared" si="14"/>
        <v>13823</v>
      </c>
      <c r="F114" s="93">
        <f t="shared" si="14"/>
        <v>13823</v>
      </c>
      <c r="G114" s="93">
        <f t="shared" si="14"/>
        <v>17019.9</v>
      </c>
      <c r="H114" s="93">
        <f t="shared" si="14"/>
        <v>17019.9</v>
      </c>
      <c r="I114" s="93"/>
      <c r="J114" s="30"/>
      <c r="K114" s="30"/>
      <c r="L114" s="30"/>
    </row>
    <row r="115" spans="1:12" s="31" customFormat="1" ht="12.75">
      <c r="A115" s="51">
        <v>1</v>
      </c>
      <c r="B115" s="50" t="s">
        <v>157</v>
      </c>
      <c r="C115" s="47">
        <v>720</v>
      </c>
      <c r="D115" s="47">
        <v>720</v>
      </c>
      <c r="E115" s="47">
        <v>3855</v>
      </c>
      <c r="F115" s="47">
        <v>3855</v>
      </c>
      <c r="G115" s="47"/>
      <c r="H115" s="47"/>
      <c r="I115" s="47"/>
      <c r="J115" s="30"/>
      <c r="K115" s="30"/>
      <c r="L115" s="30"/>
    </row>
    <row r="116" spans="1:12" s="31" customFormat="1" ht="12.75">
      <c r="A116" s="51">
        <v>2</v>
      </c>
      <c r="B116" s="50" t="s">
        <v>158</v>
      </c>
      <c r="C116" s="47">
        <v>7998</v>
      </c>
      <c r="D116" s="47">
        <v>7998</v>
      </c>
      <c r="E116" s="47">
        <v>8654</v>
      </c>
      <c r="F116" s="47">
        <v>8654</v>
      </c>
      <c r="G116" s="47">
        <f>H116</f>
        <v>9910.9</v>
      </c>
      <c r="H116" s="47">
        <v>9910.9</v>
      </c>
      <c r="I116" s="47"/>
      <c r="J116" s="30"/>
      <c r="K116" s="30"/>
      <c r="L116" s="30"/>
    </row>
    <row r="117" spans="1:12" s="31" customFormat="1" ht="12.75">
      <c r="A117" s="51">
        <v>3</v>
      </c>
      <c r="B117" s="50" t="s">
        <v>3</v>
      </c>
      <c r="C117" s="47"/>
      <c r="D117" s="47"/>
      <c r="E117" s="47">
        <v>530</v>
      </c>
      <c r="F117" s="47">
        <v>530</v>
      </c>
      <c r="G117" s="47"/>
      <c r="H117" s="47"/>
      <c r="I117" s="47"/>
      <c r="J117" s="30"/>
      <c r="K117" s="30"/>
      <c r="L117" s="30"/>
    </row>
    <row r="118" spans="1:12" s="31" customFormat="1" ht="12.75">
      <c r="A118" s="65">
        <v>4</v>
      </c>
      <c r="B118" s="68" t="s">
        <v>159</v>
      </c>
      <c r="C118" s="54">
        <v>2714</v>
      </c>
      <c r="D118" s="54">
        <v>2714</v>
      </c>
      <c r="E118" s="54">
        <v>784</v>
      </c>
      <c r="F118" s="54">
        <v>784</v>
      </c>
      <c r="G118" s="54">
        <v>2773</v>
      </c>
      <c r="H118" s="54">
        <v>2773</v>
      </c>
      <c r="I118" s="54"/>
      <c r="J118" s="30"/>
      <c r="K118" s="30"/>
      <c r="L118" s="30"/>
    </row>
    <row r="119" spans="1:12" s="31" customFormat="1" ht="12.75">
      <c r="A119" s="65">
        <v>5</v>
      </c>
      <c r="B119" s="68" t="s">
        <v>160</v>
      </c>
      <c r="C119" s="54"/>
      <c r="D119" s="54"/>
      <c r="E119" s="54"/>
      <c r="F119" s="54"/>
      <c r="G119" s="54">
        <f>H119</f>
        <v>4336</v>
      </c>
      <c r="H119" s="54">
        <v>4336</v>
      </c>
      <c r="I119" s="54"/>
      <c r="J119" s="30"/>
      <c r="K119" s="30"/>
      <c r="L119" s="30"/>
    </row>
    <row r="120" spans="1:12" s="36" customFormat="1" ht="12.75">
      <c r="A120" s="91" t="s">
        <v>161</v>
      </c>
      <c r="B120" s="94" t="s">
        <v>162</v>
      </c>
      <c r="C120" s="93">
        <f aca="true" t="shared" si="15" ref="C120:H120">SUM(C121:C127)</f>
        <v>520</v>
      </c>
      <c r="D120" s="93">
        <f t="shared" si="15"/>
        <v>0</v>
      </c>
      <c r="E120" s="93">
        <f t="shared" si="15"/>
        <v>2885</v>
      </c>
      <c r="F120" s="93">
        <f t="shared" si="15"/>
        <v>0</v>
      </c>
      <c r="G120" s="93">
        <f t="shared" si="15"/>
        <v>0</v>
      </c>
      <c r="H120" s="93">
        <f t="shared" si="15"/>
        <v>0</v>
      </c>
      <c r="I120" s="95"/>
      <c r="J120" s="35"/>
      <c r="K120" s="35"/>
      <c r="L120" s="35"/>
    </row>
    <row r="121" spans="1:12" s="36" customFormat="1" ht="12.75">
      <c r="A121" s="51">
        <v>1</v>
      </c>
      <c r="B121" s="49" t="s">
        <v>4</v>
      </c>
      <c r="C121" s="47"/>
      <c r="D121" s="47"/>
      <c r="E121" s="47"/>
      <c r="F121" s="47"/>
      <c r="G121" s="47"/>
      <c r="H121" s="47"/>
      <c r="I121" s="47"/>
      <c r="J121" s="35"/>
      <c r="K121" s="35"/>
      <c r="L121" s="35"/>
    </row>
    <row r="122" spans="1:12" s="36" customFormat="1" ht="12.75">
      <c r="A122" s="51">
        <v>2</v>
      </c>
      <c r="B122" s="49" t="s">
        <v>163</v>
      </c>
      <c r="C122" s="47"/>
      <c r="D122" s="47"/>
      <c r="E122" s="47"/>
      <c r="F122" s="47"/>
      <c r="G122" s="47"/>
      <c r="H122" s="47"/>
      <c r="I122" s="47"/>
      <c r="J122" s="35"/>
      <c r="K122" s="35"/>
      <c r="L122" s="35"/>
    </row>
    <row r="123" spans="1:12" s="36" customFormat="1" ht="12.75">
      <c r="A123" s="51">
        <v>3</v>
      </c>
      <c r="B123" s="96" t="s">
        <v>164</v>
      </c>
      <c r="C123" s="97"/>
      <c r="D123" s="97"/>
      <c r="E123" s="97"/>
      <c r="F123" s="97"/>
      <c r="G123" s="97"/>
      <c r="H123" s="97"/>
      <c r="I123" s="47"/>
      <c r="J123" s="35"/>
      <c r="K123" s="35"/>
      <c r="L123" s="35"/>
    </row>
    <row r="124" spans="1:12" s="36" customFormat="1" ht="12.75">
      <c r="A124" s="51">
        <v>4</v>
      </c>
      <c r="B124" s="98" t="s">
        <v>165</v>
      </c>
      <c r="C124" s="97"/>
      <c r="D124" s="97"/>
      <c r="E124" s="97"/>
      <c r="F124" s="97"/>
      <c r="G124" s="97"/>
      <c r="H124" s="97"/>
      <c r="I124" s="47"/>
      <c r="J124" s="35"/>
      <c r="K124" s="35"/>
      <c r="L124" s="35"/>
    </row>
    <row r="125" spans="1:12" s="36" customFormat="1" ht="24">
      <c r="A125" s="51">
        <v>5</v>
      </c>
      <c r="B125" s="96" t="s">
        <v>166</v>
      </c>
      <c r="C125" s="97"/>
      <c r="D125" s="97"/>
      <c r="E125" s="97"/>
      <c r="F125" s="97"/>
      <c r="G125" s="97"/>
      <c r="H125" s="97"/>
      <c r="I125" s="47"/>
      <c r="J125" s="35"/>
      <c r="K125" s="35"/>
      <c r="L125" s="35"/>
    </row>
    <row r="126" spans="1:12" s="36" customFormat="1" ht="24">
      <c r="A126" s="51">
        <v>6</v>
      </c>
      <c r="B126" s="99" t="s">
        <v>167</v>
      </c>
      <c r="C126" s="100">
        <v>520</v>
      </c>
      <c r="D126" s="97"/>
      <c r="E126" s="97"/>
      <c r="F126" s="97"/>
      <c r="G126" s="97"/>
      <c r="H126" s="97"/>
      <c r="I126" s="47"/>
      <c r="J126" s="35"/>
      <c r="K126" s="35"/>
      <c r="L126" s="35"/>
    </row>
    <row r="127" spans="1:12" s="31" customFormat="1" ht="24">
      <c r="A127" s="65">
        <v>7</v>
      </c>
      <c r="B127" s="101" t="s">
        <v>168</v>
      </c>
      <c r="C127" s="102"/>
      <c r="D127" s="102"/>
      <c r="E127" s="103">
        <v>2885</v>
      </c>
      <c r="F127" s="102"/>
      <c r="G127" s="102"/>
      <c r="H127" s="102"/>
      <c r="I127" s="54"/>
      <c r="J127" s="30"/>
      <c r="K127" s="30"/>
      <c r="L127" s="30"/>
    </row>
    <row r="128" spans="1:9" ht="15.75">
      <c r="A128" s="26"/>
      <c r="B128" s="28"/>
      <c r="C128" s="29"/>
      <c r="D128" s="29"/>
      <c r="E128" s="29"/>
      <c r="F128" s="29"/>
      <c r="G128" s="104"/>
      <c r="H128" s="104"/>
      <c r="I128" s="104"/>
    </row>
    <row r="129" spans="1:9" ht="15.75">
      <c r="A129" s="26"/>
      <c r="B129" s="28"/>
      <c r="C129" s="29"/>
      <c r="D129" s="29"/>
      <c r="E129" s="29"/>
      <c r="F129" s="29"/>
      <c r="G129" s="29"/>
      <c r="H129" s="29"/>
      <c r="I129" s="29"/>
    </row>
    <row r="130" spans="1:9" ht="15.75">
      <c r="A130" s="26"/>
      <c r="B130" s="28"/>
      <c r="C130" s="29"/>
      <c r="D130" s="29"/>
      <c r="E130" s="29"/>
      <c r="F130" s="29"/>
      <c r="G130" s="29"/>
      <c r="H130" s="29"/>
      <c r="I130" s="29"/>
    </row>
    <row r="131" spans="1:9" ht="15.75">
      <c r="A131" s="26"/>
      <c r="B131" s="28"/>
      <c r="C131" s="29"/>
      <c r="D131" s="29"/>
      <c r="E131" s="29"/>
      <c r="F131" s="29"/>
      <c r="G131" s="29"/>
      <c r="H131" s="29"/>
      <c r="I131" s="29"/>
    </row>
    <row r="132" spans="1:9" ht="15.75">
      <c r="A132" s="26"/>
      <c r="B132" s="28"/>
      <c r="C132" s="29"/>
      <c r="D132" s="29"/>
      <c r="E132" s="29"/>
      <c r="F132" s="29"/>
      <c r="G132" s="29"/>
      <c r="H132" s="29"/>
      <c r="I132" s="29"/>
    </row>
    <row r="133" spans="1:9" ht="15.75">
      <c r="A133" s="26"/>
      <c r="B133" s="28"/>
      <c r="C133" s="29"/>
      <c r="D133" s="29"/>
      <c r="E133" s="29"/>
      <c r="F133" s="29"/>
      <c r="G133" s="29"/>
      <c r="H133" s="29"/>
      <c r="I133" s="29"/>
    </row>
    <row r="134" spans="1:9" ht="15.75">
      <c r="A134" s="26"/>
      <c r="B134" s="28"/>
      <c r="C134" s="29"/>
      <c r="D134" s="29"/>
      <c r="E134" s="29"/>
      <c r="F134" s="29"/>
      <c r="G134" s="29"/>
      <c r="H134" s="29"/>
      <c r="I134" s="29"/>
    </row>
    <row r="135" spans="1:9" ht="15.75">
      <c r="A135" s="26"/>
      <c r="B135" s="28"/>
      <c r="C135" s="29"/>
      <c r="D135" s="29"/>
      <c r="E135" s="29"/>
      <c r="F135" s="29"/>
      <c r="G135" s="29"/>
      <c r="H135" s="29"/>
      <c r="I135" s="29"/>
    </row>
    <row r="136" spans="1:9" ht="15.75">
      <c r="A136" s="26"/>
      <c r="B136" s="28"/>
      <c r="C136" s="29"/>
      <c r="D136" s="29"/>
      <c r="E136" s="29"/>
      <c r="F136" s="29"/>
      <c r="G136" s="29"/>
      <c r="H136" s="29"/>
      <c r="I136" s="29"/>
    </row>
    <row r="137" spans="1:9" ht="15.75">
      <c r="A137" s="26"/>
      <c r="B137" s="28"/>
      <c r="C137" s="29"/>
      <c r="D137" s="29"/>
      <c r="E137" s="29"/>
      <c r="F137" s="29"/>
      <c r="G137" s="29"/>
      <c r="H137" s="29"/>
      <c r="I137" s="29"/>
    </row>
    <row r="138" spans="1:9" ht="15.75">
      <c r="A138" s="26"/>
      <c r="B138" s="28"/>
      <c r="C138" s="29"/>
      <c r="D138" s="29"/>
      <c r="E138" s="29"/>
      <c r="F138" s="29"/>
      <c r="G138" s="29"/>
      <c r="H138" s="29"/>
      <c r="I138" s="29"/>
    </row>
    <row r="139" spans="1:9" ht="15.75">
      <c r="A139" s="26"/>
      <c r="B139" s="28"/>
      <c r="C139" s="29"/>
      <c r="D139" s="29"/>
      <c r="E139" s="29"/>
      <c r="F139" s="29"/>
      <c r="G139" s="29"/>
      <c r="H139" s="29"/>
      <c r="I139" s="29"/>
    </row>
    <row r="140" spans="1:9" ht="15.75">
      <c r="A140" s="26"/>
      <c r="B140" s="28"/>
      <c r="C140" s="29"/>
      <c r="D140" s="29"/>
      <c r="E140" s="29"/>
      <c r="F140" s="29"/>
      <c r="G140" s="29"/>
      <c r="H140" s="29"/>
      <c r="I140" s="29"/>
    </row>
    <row r="141" spans="1:9" ht="15.75">
      <c r="A141" s="26"/>
      <c r="B141" s="28"/>
      <c r="C141" s="29"/>
      <c r="D141" s="29"/>
      <c r="E141" s="29"/>
      <c r="F141" s="29"/>
      <c r="G141" s="29"/>
      <c r="H141" s="29"/>
      <c r="I141" s="29"/>
    </row>
    <row r="142" spans="1:9" ht="15.75">
      <c r="A142" s="26"/>
      <c r="B142" s="28"/>
      <c r="C142" s="29"/>
      <c r="D142" s="29"/>
      <c r="E142" s="29"/>
      <c r="F142" s="29"/>
      <c r="G142" s="29"/>
      <c r="H142" s="29"/>
      <c r="I142" s="29"/>
    </row>
    <row r="143" spans="1:9" ht="15.75">
      <c r="A143" s="26"/>
      <c r="B143" s="28"/>
      <c r="C143" s="29"/>
      <c r="D143" s="29"/>
      <c r="E143" s="29"/>
      <c r="F143" s="29"/>
      <c r="G143" s="29"/>
      <c r="H143" s="29"/>
      <c r="I143" s="29"/>
    </row>
  </sheetData>
  <sheetProtection/>
  <mergeCells count="8">
    <mergeCell ref="E6:F6"/>
    <mergeCell ref="G6:H6"/>
    <mergeCell ref="A2:I2"/>
    <mergeCell ref="A5:A7"/>
    <mergeCell ref="B5:B7"/>
    <mergeCell ref="C5:H5"/>
    <mergeCell ref="I5:I7"/>
    <mergeCell ref="C6:D6"/>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2:P25"/>
  <sheetViews>
    <sheetView zoomScalePageLayoutView="0" workbookViewId="0" topLeftCell="A1">
      <selection activeCell="D19" sqref="D19"/>
    </sheetView>
  </sheetViews>
  <sheetFormatPr defaultColWidth="9.140625" defaultRowHeight="12.75"/>
  <cols>
    <col min="1" max="1" width="5.28125" style="8" customWidth="1"/>
    <col min="2" max="2" width="22.140625" style="8" customWidth="1"/>
    <col min="3" max="3" width="9.7109375" style="8" customWidth="1"/>
    <col min="4" max="4" width="9.57421875" style="8" bestFit="1" customWidth="1"/>
    <col min="5" max="14" width="8.140625" style="8" customWidth="1"/>
    <col min="15" max="16" width="11.57421875" style="8" bestFit="1" customWidth="1"/>
    <col min="17" max="16384" width="9.140625" style="8" customWidth="1"/>
  </cols>
  <sheetData>
    <row r="2" spans="1:14" ht="15.75">
      <c r="A2" s="195" t="s">
        <v>37</v>
      </c>
      <c r="B2" s="195"/>
      <c r="C2" s="195"/>
      <c r="D2" s="195"/>
      <c r="E2" s="195"/>
      <c r="F2" s="195"/>
      <c r="G2" s="195"/>
      <c r="H2" s="195"/>
      <c r="I2" s="195"/>
      <c r="J2" s="195"/>
      <c r="K2" s="195"/>
      <c r="L2" s="195"/>
      <c r="M2" s="195"/>
      <c r="N2" s="195"/>
    </row>
    <row r="4" spans="1:14" s="3" customFormat="1" ht="27.75" customHeight="1">
      <c r="A4" s="196" t="s">
        <v>0</v>
      </c>
      <c r="B4" s="196" t="s">
        <v>38</v>
      </c>
      <c r="C4" s="198" t="s">
        <v>39</v>
      </c>
      <c r="D4" s="198"/>
      <c r="E4" s="198" t="s">
        <v>40</v>
      </c>
      <c r="F4" s="198"/>
      <c r="G4" s="198" t="s">
        <v>41</v>
      </c>
      <c r="H4" s="198"/>
      <c r="I4" s="198" t="s">
        <v>2</v>
      </c>
      <c r="J4" s="198"/>
      <c r="K4" s="198" t="s">
        <v>1</v>
      </c>
      <c r="L4" s="198"/>
      <c r="M4" s="198" t="s">
        <v>13</v>
      </c>
      <c r="N4" s="198"/>
    </row>
    <row r="5" spans="1:14" s="2" customFormat="1" ht="25.5">
      <c r="A5" s="197"/>
      <c r="B5" s="197"/>
      <c r="C5" s="1" t="s">
        <v>42</v>
      </c>
      <c r="D5" s="1" t="s">
        <v>43</v>
      </c>
      <c r="E5" s="1" t="s">
        <v>42</v>
      </c>
      <c r="F5" s="1" t="s">
        <v>43</v>
      </c>
      <c r="G5" s="1" t="s">
        <v>42</v>
      </c>
      <c r="H5" s="1" t="s">
        <v>43</v>
      </c>
      <c r="I5" s="1" t="s">
        <v>42</v>
      </c>
      <c r="J5" s="1" t="s">
        <v>43</v>
      </c>
      <c r="K5" s="1" t="s">
        <v>42</v>
      </c>
      <c r="L5" s="1" t="s">
        <v>43</v>
      </c>
      <c r="M5" s="1" t="s">
        <v>42</v>
      </c>
      <c r="N5" s="1" t="s">
        <v>43</v>
      </c>
    </row>
    <row r="6" spans="1:14" s="11" customFormat="1" ht="21.75" customHeight="1">
      <c r="A6" s="6">
        <v>1</v>
      </c>
      <c r="B6" s="9" t="s">
        <v>4</v>
      </c>
      <c r="C6" s="10">
        <f>E6+G6+I6+K6+M6</f>
        <v>86311</v>
      </c>
      <c r="D6" s="10">
        <f>F6+H6+J6+L6+N6</f>
        <v>84111</v>
      </c>
      <c r="E6" s="10">
        <v>12953</v>
      </c>
      <c r="F6" s="10">
        <v>10753</v>
      </c>
      <c r="G6" s="10">
        <v>9453</v>
      </c>
      <c r="H6" s="10">
        <v>9453</v>
      </c>
      <c r="I6" s="10">
        <f>10720+4500</f>
        <v>15220</v>
      </c>
      <c r="J6" s="10">
        <f>10720+4500</f>
        <v>15220</v>
      </c>
      <c r="K6" s="10">
        <f>28342-2800+8000</f>
        <v>33542</v>
      </c>
      <c r="L6" s="10">
        <f>28342-2800+8000</f>
        <v>33542</v>
      </c>
      <c r="M6" s="10">
        <f>N6</f>
        <v>15143</v>
      </c>
      <c r="N6" s="10">
        <v>15143</v>
      </c>
    </row>
    <row r="7" spans="1:14" s="11" customFormat="1" ht="21.75" customHeight="1">
      <c r="A7" s="6">
        <v>2</v>
      </c>
      <c r="B7" s="9" t="s">
        <v>5</v>
      </c>
      <c r="C7" s="10">
        <f aca="true" t="shared" si="0" ref="C7:D17">E7+G7+I7+K7+M7</f>
        <v>6871</v>
      </c>
      <c r="D7" s="10">
        <f t="shared" si="0"/>
        <v>6871</v>
      </c>
      <c r="E7" s="12">
        <v>641</v>
      </c>
      <c r="F7" s="12">
        <v>641</v>
      </c>
      <c r="G7" s="12">
        <v>890</v>
      </c>
      <c r="H7" s="12">
        <v>890</v>
      </c>
      <c r="I7" s="12">
        <v>0</v>
      </c>
      <c r="J7" s="12">
        <v>0</v>
      </c>
      <c r="K7" s="12">
        <v>1910</v>
      </c>
      <c r="L7" s="12">
        <v>1910</v>
      </c>
      <c r="M7" s="12">
        <f>N7</f>
        <v>3430</v>
      </c>
      <c r="N7" s="12">
        <v>3430</v>
      </c>
    </row>
    <row r="8" spans="1:14" s="11" customFormat="1" ht="38.25" customHeight="1">
      <c r="A8" s="6">
        <v>3</v>
      </c>
      <c r="B8" s="9" t="s">
        <v>6</v>
      </c>
      <c r="C8" s="10">
        <f t="shared" si="0"/>
        <v>3013</v>
      </c>
      <c r="D8" s="10">
        <f t="shared" si="0"/>
        <v>3013</v>
      </c>
      <c r="E8" s="12">
        <v>930</v>
      </c>
      <c r="F8" s="12">
        <v>930</v>
      </c>
      <c r="G8" s="12">
        <v>790</v>
      </c>
      <c r="H8" s="12">
        <v>790</v>
      </c>
      <c r="I8" s="12">
        <v>613</v>
      </c>
      <c r="J8" s="12">
        <v>613</v>
      </c>
      <c r="K8" s="12">
        <v>680</v>
      </c>
      <c r="L8" s="12">
        <v>680</v>
      </c>
      <c r="M8" s="12"/>
      <c r="N8" s="12"/>
    </row>
    <row r="9" spans="1:14" s="11" customFormat="1" ht="38.25" customHeight="1">
      <c r="A9" s="6">
        <v>4</v>
      </c>
      <c r="B9" s="9" t="s">
        <v>7</v>
      </c>
      <c r="C9" s="10">
        <f t="shared" si="0"/>
        <v>86136</v>
      </c>
      <c r="D9" s="10">
        <f t="shared" si="0"/>
        <v>81760</v>
      </c>
      <c r="E9" s="12">
        <v>22266</v>
      </c>
      <c r="F9" s="12">
        <v>22266</v>
      </c>
      <c r="G9" s="12">
        <v>15313</v>
      </c>
      <c r="H9" s="12">
        <v>14342</v>
      </c>
      <c r="I9" s="12">
        <v>21333</v>
      </c>
      <c r="J9" s="12">
        <v>20813</v>
      </c>
      <c r="K9" s="12">
        <v>12039</v>
      </c>
      <c r="L9" s="12">
        <v>9154</v>
      </c>
      <c r="M9" s="12">
        <f>N9</f>
        <v>15185</v>
      </c>
      <c r="N9" s="12">
        <v>15185</v>
      </c>
    </row>
    <row r="10" spans="1:14" s="11" customFormat="1" ht="33.75" customHeight="1">
      <c r="A10" s="6">
        <v>5</v>
      </c>
      <c r="B10" s="9" t="s">
        <v>3</v>
      </c>
      <c r="C10" s="10">
        <f t="shared" si="0"/>
        <v>12390</v>
      </c>
      <c r="D10" s="10">
        <f t="shared" si="0"/>
        <v>12390</v>
      </c>
      <c r="E10" s="12">
        <v>639</v>
      </c>
      <c r="F10" s="12">
        <v>639</v>
      </c>
      <c r="G10" s="12">
        <v>1051</v>
      </c>
      <c r="H10" s="12">
        <v>1051</v>
      </c>
      <c r="I10" s="12">
        <v>2105</v>
      </c>
      <c r="J10" s="12">
        <v>2105</v>
      </c>
      <c r="K10" s="12">
        <v>1095</v>
      </c>
      <c r="L10" s="12">
        <v>1095</v>
      </c>
      <c r="M10" s="12">
        <f>N10</f>
        <v>7500</v>
      </c>
      <c r="N10" s="12">
        <v>7500</v>
      </c>
    </row>
    <row r="11" spans="1:14" s="11" customFormat="1" ht="45">
      <c r="A11" s="6">
        <v>6</v>
      </c>
      <c r="B11" s="9" t="s">
        <v>8</v>
      </c>
      <c r="C11" s="10">
        <f t="shared" si="0"/>
        <v>19071</v>
      </c>
      <c r="D11" s="10">
        <f t="shared" si="0"/>
        <v>19071</v>
      </c>
      <c r="E11" s="12">
        <v>558</v>
      </c>
      <c r="F11" s="12">
        <v>558</v>
      </c>
      <c r="G11" s="12">
        <v>8800</v>
      </c>
      <c r="H11" s="12">
        <v>8800</v>
      </c>
      <c r="I11" s="12">
        <v>1080</v>
      </c>
      <c r="J11" s="12">
        <v>1080</v>
      </c>
      <c r="K11" s="12">
        <f>2000+6383</f>
        <v>8383</v>
      </c>
      <c r="L11" s="12">
        <f>2000+6383</f>
        <v>8383</v>
      </c>
      <c r="M11" s="12">
        <f>N11</f>
        <v>250</v>
      </c>
      <c r="N11" s="12">
        <v>250</v>
      </c>
    </row>
    <row r="12" spans="1:14" s="11" customFormat="1" ht="30">
      <c r="A12" s="6">
        <v>7</v>
      </c>
      <c r="B12" s="9" t="s">
        <v>14</v>
      </c>
      <c r="C12" s="10">
        <f t="shared" si="0"/>
        <v>5330</v>
      </c>
      <c r="D12" s="10">
        <f t="shared" si="0"/>
        <v>5330</v>
      </c>
      <c r="E12" s="12">
        <v>150</v>
      </c>
      <c r="F12" s="12">
        <v>150</v>
      </c>
      <c r="G12" s="12">
        <v>1000</v>
      </c>
      <c r="H12" s="12">
        <v>1000</v>
      </c>
      <c r="I12" s="12">
        <v>1380</v>
      </c>
      <c r="J12" s="12">
        <v>1380</v>
      </c>
      <c r="K12" s="12">
        <v>2800</v>
      </c>
      <c r="L12" s="12">
        <v>2800</v>
      </c>
      <c r="M12" s="12"/>
      <c r="N12" s="12"/>
    </row>
    <row r="13" spans="1:14" s="11" customFormat="1" ht="21.75" customHeight="1">
      <c r="A13" s="6">
        <v>8</v>
      </c>
      <c r="B13" s="9" t="s">
        <v>44</v>
      </c>
      <c r="C13" s="10">
        <f t="shared" si="0"/>
        <v>20162</v>
      </c>
      <c r="D13" s="10">
        <f t="shared" si="0"/>
        <v>11162</v>
      </c>
      <c r="E13" s="12">
        <v>0</v>
      </c>
      <c r="F13" s="12">
        <v>0</v>
      </c>
      <c r="G13" s="12">
        <v>20000</v>
      </c>
      <c r="H13" s="12">
        <v>11000</v>
      </c>
      <c r="I13" s="12">
        <v>0</v>
      </c>
      <c r="J13" s="12">
        <v>0</v>
      </c>
      <c r="K13" s="12">
        <v>162</v>
      </c>
      <c r="L13" s="12">
        <v>162</v>
      </c>
      <c r="M13" s="12"/>
      <c r="N13" s="12"/>
    </row>
    <row r="14" spans="1:14" s="11" customFormat="1" ht="36" customHeight="1">
      <c r="A14" s="6">
        <v>9</v>
      </c>
      <c r="B14" s="9" t="s">
        <v>9</v>
      </c>
      <c r="C14" s="10">
        <f t="shared" si="0"/>
        <v>3940</v>
      </c>
      <c r="D14" s="10">
        <f t="shared" si="0"/>
        <v>3940</v>
      </c>
      <c r="E14" s="12">
        <v>520</v>
      </c>
      <c r="F14" s="12">
        <v>520</v>
      </c>
      <c r="G14" s="12">
        <v>800</v>
      </c>
      <c r="H14" s="12">
        <v>800</v>
      </c>
      <c r="I14" s="12"/>
      <c r="J14" s="12"/>
      <c r="K14" s="12">
        <v>1660</v>
      </c>
      <c r="L14" s="12">
        <v>1660</v>
      </c>
      <c r="M14" s="12">
        <f>N14</f>
        <v>960</v>
      </c>
      <c r="N14" s="12">
        <v>960</v>
      </c>
    </row>
    <row r="15" spans="1:14" s="11" customFormat="1" ht="30">
      <c r="A15" s="6">
        <v>10</v>
      </c>
      <c r="B15" s="9" t="s">
        <v>10</v>
      </c>
      <c r="C15" s="10">
        <f t="shared" si="0"/>
        <v>2631</v>
      </c>
      <c r="D15" s="10">
        <f t="shared" si="0"/>
        <v>2631</v>
      </c>
      <c r="E15" s="12"/>
      <c r="F15" s="12"/>
      <c r="G15" s="12">
        <v>941</v>
      </c>
      <c r="H15" s="12">
        <v>941</v>
      </c>
      <c r="I15" s="12">
        <v>1100</v>
      </c>
      <c r="J15" s="12">
        <v>1100</v>
      </c>
      <c r="K15" s="12">
        <f>170+420</f>
        <v>590</v>
      </c>
      <c r="L15" s="12">
        <f>170+420</f>
        <v>590</v>
      </c>
      <c r="M15" s="12"/>
      <c r="N15" s="12"/>
    </row>
    <row r="16" spans="1:14" s="11" customFormat="1" ht="30">
      <c r="A16" s="6">
        <v>11</v>
      </c>
      <c r="B16" s="7" t="s">
        <v>11</v>
      </c>
      <c r="C16" s="10">
        <f t="shared" si="0"/>
        <v>7500</v>
      </c>
      <c r="D16" s="10">
        <f t="shared" si="0"/>
        <v>7500</v>
      </c>
      <c r="E16" s="12"/>
      <c r="F16" s="12"/>
      <c r="G16" s="13">
        <v>4000</v>
      </c>
      <c r="H16" s="13">
        <v>4000</v>
      </c>
      <c r="I16" s="13">
        <v>3500</v>
      </c>
      <c r="J16" s="13">
        <v>3500</v>
      </c>
      <c r="K16" s="12"/>
      <c r="L16" s="12"/>
      <c r="M16" s="12"/>
      <c r="N16" s="12"/>
    </row>
    <row r="17" spans="1:15" s="11" customFormat="1" ht="45">
      <c r="A17" s="6">
        <v>12</v>
      </c>
      <c r="B17" s="9" t="s">
        <v>45</v>
      </c>
      <c r="C17" s="10">
        <f t="shared" si="0"/>
        <v>55947</v>
      </c>
      <c r="D17" s="10">
        <f t="shared" si="0"/>
        <v>40276</v>
      </c>
      <c r="E17" s="14">
        <v>16670</v>
      </c>
      <c r="F17" s="14">
        <v>13570</v>
      </c>
      <c r="G17" s="14">
        <v>7474</v>
      </c>
      <c r="H17" s="14">
        <v>7274</v>
      </c>
      <c r="I17" s="14">
        <v>6726</v>
      </c>
      <c r="J17" s="14">
        <v>4464</v>
      </c>
      <c r="K17" s="14">
        <f>24599-6383</f>
        <v>18216</v>
      </c>
      <c r="L17" s="14">
        <f>14490-6383</f>
        <v>8107</v>
      </c>
      <c r="M17" s="14">
        <f>N17</f>
        <v>6861</v>
      </c>
      <c r="N17" s="14">
        <v>6861</v>
      </c>
      <c r="O17" s="15"/>
    </row>
    <row r="18" spans="1:16" s="19" customFormat="1" ht="23.25" customHeight="1">
      <c r="A18" s="16"/>
      <c r="B18" s="16" t="s">
        <v>12</v>
      </c>
      <c r="C18" s="17">
        <f>SUM(C6:C17)</f>
        <v>309302</v>
      </c>
      <c r="D18" s="17">
        <f aca="true" t="shared" si="1" ref="D18:N18">SUM(D6:D17)</f>
        <v>278055</v>
      </c>
      <c r="E18" s="17">
        <f t="shared" si="1"/>
        <v>55327</v>
      </c>
      <c r="F18" s="17">
        <f t="shared" si="1"/>
        <v>50027</v>
      </c>
      <c r="G18" s="17">
        <f t="shared" si="1"/>
        <v>70512</v>
      </c>
      <c r="H18" s="17">
        <f t="shared" si="1"/>
        <v>60341</v>
      </c>
      <c r="I18" s="17">
        <f t="shared" si="1"/>
        <v>53057</v>
      </c>
      <c r="J18" s="17">
        <f t="shared" si="1"/>
        <v>50275</v>
      </c>
      <c r="K18" s="17">
        <f t="shared" si="1"/>
        <v>81077</v>
      </c>
      <c r="L18" s="17">
        <f t="shared" si="1"/>
        <v>68083</v>
      </c>
      <c r="M18" s="17">
        <f t="shared" si="1"/>
        <v>49329</v>
      </c>
      <c r="N18" s="17">
        <f t="shared" si="1"/>
        <v>49329</v>
      </c>
      <c r="O18" s="18"/>
      <c r="P18" s="18"/>
    </row>
    <row r="19" ht="15.75">
      <c r="M19" s="8">
        <v>82500</v>
      </c>
    </row>
    <row r="20" spans="2:14" ht="15.75">
      <c r="B20" s="20"/>
      <c r="N20" s="20">
        <f>49329-N18</f>
        <v>0</v>
      </c>
    </row>
    <row r="21" ht="15.75">
      <c r="B21" s="20">
        <f>M19+K18+I18</f>
        <v>216634</v>
      </c>
    </row>
    <row r="22" ht="15.75">
      <c r="B22" s="20"/>
    </row>
    <row r="25" ht="15.75">
      <c r="B25" s="21"/>
    </row>
  </sheetData>
  <sheetProtection/>
  <mergeCells count="9">
    <mergeCell ref="A2:N2"/>
    <mergeCell ref="A4:A5"/>
    <mergeCell ref="B4:B5"/>
    <mergeCell ref="C4:D4"/>
    <mergeCell ref="E4:F4"/>
    <mergeCell ref="G4:H4"/>
    <mergeCell ref="I4:J4"/>
    <mergeCell ref="K4:L4"/>
    <mergeCell ref="M4:N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45"/>
  <sheetViews>
    <sheetView zoomScalePageLayoutView="0" workbookViewId="0" topLeftCell="A1">
      <selection activeCell="A2" sqref="A1:G16384"/>
    </sheetView>
  </sheetViews>
  <sheetFormatPr defaultColWidth="9.140625" defaultRowHeight="12.75"/>
  <cols>
    <col min="1" max="1" width="6.00390625" style="114" customWidth="1"/>
    <col min="2" max="2" width="37.57421875" style="113" customWidth="1"/>
    <col min="3" max="3" width="17.421875" style="113" customWidth="1"/>
    <col min="4" max="4" width="16.140625" style="113" customWidth="1"/>
    <col min="5" max="5" width="19.57421875" style="113" customWidth="1"/>
    <col min="6" max="6" width="19.28125" style="113" customWidth="1"/>
    <col min="7" max="7" width="20.140625" style="113" customWidth="1"/>
    <col min="8" max="16384" width="9.140625" style="113" customWidth="1"/>
  </cols>
  <sheetData>
    <row r="1" spans="1:7" ht="39.75" customHeight="1">
      <c r="A1" s="200" t="s">
        <v>325</v>
      </c>
      <c r="B1" s="200"/>
      <c r="C1" s="200"/>
      <c r="D1" s="200"/>
      <c r="E1" s="200"/>
      <c r="F1" s="200"/>
      <c r="G1" s="200"/>
    </row>
    <row r="2" spans="2:7" ht="12.75">
      <c r="B2" s="114"/>
      <c r="C2" s="114"/>
      <c r="D2" s="114"/>
      <c r="E2" s="114"/>
      <c r="F2" s="114"/>
      <c r="G2" s="114"/>
    </row>
    <row r="3" spans="1:7" ht="12.75">
      <c r="A3" s="199" t="s">
        <v>0</v>
      </c>
      <c r="B3" s="199" t="s">
        <v>226</v>
      </c>
      <c r="C3" s="199" t="s">
        <v>227</v>
      </c>
      <c r="D3" s="199" t="s">
        <v>228</v>
      </c>
      <c r="E3" s="199"/>
      <c r="F3" s="199"/>
      <c r="G3" s="201" t="s">
        <v>232</v>
      </c>
    </row>
    <row r="4" spans="1:7" ht="12.75">
      <c r="A4" s="199"/>
      <c r="B4" s="199"/>
      <c r="C4" s="199"/>
      <c r="D4" s="116" t="s">
        <v>229</v>
      </c>
      <c r="E4" s="116" t="s">
        <v>230</v>
      </c>
      <c r="F4" s="116" t="s">
        <v>231</v>
      </c>
      <c r="G4" s="202"/>
    </row>
    <row r="5" spans="1:7" s="121" customFormat="1" ht="19.5" customHeight="1">
      <c r="A5" s="116">
        <v>1</v>
      </c>
      <c r="B5" s="118" t="s">
        <v>248</v>
      </c>
      <c r="C5" s="118"/>
      <c r="D5" s="118"/>
      <c r="E5" s="118"/>
      <c r="F5" s="118"/>
      <c r="G5" s="118"/>
    </row>
    <row r="6" spans="1:7" ht="19.5" customHeight="1">
      <c r="A6" s="124" t="s">
        <v>233</v>
      </c>
      <c r="B6" s="115" t="s">
        <v>234</v>
      </c>
      <c r="C6" s="115" t="s">
        <v>296</v>
      </c>
      <c r="D6" s="119" t="s">
        <v>251</v>
      </c>
      <c r="E6" s="115" t="s">
        <v>236</v>
      </c>
      <c r="F6" s="115" t="s">
        <v>237</v>
      </c>
      <c r="G6" s="115" t="s">
        <v>238</v>
      </c>
    </row>
    <row r="7" spans="1:7" ht="19.5" customHeight="1">
      <c r="A7" s="124">
        <v>1.2</v>
      </c>
      <c r="B7" s="115" t="s">
        <v>239</v>
      </c>
      <c r="C7" s="123">
        <v>43022</v>
      </c>
      <c r="D7" s="115" t="s">
        <v>235</v>
      </c>
      <c r="E7" s="115" t="s">
        <v>236</v>
      </c>
      <c r="F7" s="115" t="s">
        <v>237</v>
      </c>
      <c r="G7" s="115" t="s">
        <v>240</v>
      </c>
    </row>
    <row r="8" spans="1:7" ht="19.5" customHeight="1">
      <c r="A8" s="124">
        <v>1.3</v>
      </c>
      <c r="B8" s="115" t="s">
        <v>241</v>
      </c>
      <c r="C8" s="117">
        <v>43023</v>
      </c>
      <c r="D8" s="115" t="s">
        <v>242</v>
      </c>
      <c r="E8" s="115" t="s">
        <v>236</v>
      </c>
      <c r="F8" s="115" t="s">
        <v>237</v>
      </c>
      <c r="G8" s="115" t="s">
        <v>243</v>
      </c>
    </row>
    <row r="9" spans="1:7" ht="19.5" customHeight="1">
      <c r="A9" s="124">
        <v>1.4</v>
      </c>
      <c r="B9" s="119" t="s">
        <v>244</v>
      </c>
      <c r="C9" s="120" t="s">
        <v>245</v>
      </c>
      <c r="D9" s="115" t="s">
        <v>235</v>
      </c>
      <c r="E9" s="115" t="s">
        <v>236</v>
      </c>
      <c r="F9" s="115" t="s">
        <v>237</v>
      </c>
      <c r="G9" s="119" t="s">
        <v>246</v>
      </c>
    </row>
    <row r="10" spans="1:13" ht="24" customHeight="1">
      <c r="A10" s="124">
        <v>1.5</v>
      </c>
      <c r="B10" s="119" t="s">
        <v>249</v>
      </c>
      <c r="C10" s="119" t="s">
        <v>250</v>
      </c>
      <c r="D10" s="119" t="s">
        <v>251</v>
      </c>
      <c r="E10" s="115"/>
      <c r="F10" s="115" t="s">
        <v>237</v>
      </c>
      <c r="G10" s="119" t="s">
        <v>252</v>
      </c>
      <c r="M10" s="122" t="s">
        <v>253</v>
      </c>
    </row>
    <row r="11" spans="1:7" s="121" customFormat="1" ht="19.5" customHeight="1">
      <c r="A11" s="116"/>
      <c r="B11" s="118" t="s">
        <v>247</v>
      </c>
      <c r="C11" s="118"/>
      <c r="D11" s="118"/>
      <c r="E11" s="118"/>
      <c r="F11" s="118"/>
      <c r="G11" s="118"/>
    </row>
    <row r="12" spans="1:7" s="121" customFormat="1" ht="19.5" customHeight="1">
      <c r="A12" s="116">
        <v>2</v>
      </c>
      <c r="B12" s="118" t="s">
        <v>254</v>
      </c>
      <c r="C12" s="118"/>
      <c r="D12" s="118"/>
      <c r="E12" s="118"/>
      <c r="F12" s="118"/>
      <c r="G12" s="118"/>
    </row>
    <row r="13" spans="1:7" ht="19.5" customHeight="1">
      <c r="A13" s="124">
        <v>2.1</v>
      </c>
      <c r="B13" s="119" t="s">
        <v>255</v>
      </c>
      <c r="C13" s="117"/>
      <c r="D13" s="119"/>
      <c r="E13" s="119"/>
      <c r="F13" s="119"/>
      <c r="G13" s="119" t="s">
        <v>256</v>
      </c>
    </row>
    <row r="14" spans="1:7" ht="19.5" customHeight="1">
      <c r="A14" s="124">
        <v>2.2</v>
      </c>
      <c r="B14" s="119" t="s">
        <v>257</v>
      </c>
      <c r="C14" s="117"/>
      <c r="D14" s="119"/>
      <c r="E14" s="119"/>
      <c r="F14" s="119"/>
      <c r="G14" s="119" t="s">
        <v>258</v>
      </c>
    </row>
    <row r="15" spans="1:7" ht="30.75" customHeight="1">
      <c r="A15" s="124">
        <v>2.3</v>
      </c>
      <c r="B15" s="119" t="s">
        <v>259</v>
      </c>
      <c r="C15" s="117"/>
      <c r="D15" s="119"/>
      <c r="E15" s="119"/>
      <c r="F15" s="119"/>
      <c r="G15" s="119" t="s">
        <v>260</v>
      </c>
    </row>
    <row r="16" spans="1:7" ht="19.5" customHeight="1">
      <c r="A16" s="124">
        <v>2.4</v>
      </c>
      <c r="B16" s="119" t="s">
        <v>261</v>
      </c>
      <c r="C16" s="119"/>
      <c r="D16" s="119"/>
      <c r="E16" s="119"/>
      <c r="F16" s="119"/>
      <c r="G16" s="119" t="s">
        <v>262</v>
      </c>
    </row>
    <row r="17" spans="1:7" ht="19.5" customHeight="1">
      <c r="A17" s="124"/>
      <c r="B17" s="115" t="s">
        <v>297</v>
      </c>
      <c r="C17" s="115"/>
      <c r="D17" s="115"/>
      <c r="E17" s="115"/>
      <c r="F17" s="115"/>
      <c r="G17" s="115" t="s">
        <v>298</v>
      </c>
    </row>
    <row r="18" spans="1:7" s="121" customFormat="1" ht="19.5" customHeight="1">
      <c r="A18" s="116">
        <v>3</v>
      </c>
      <c r="B18" s="118" t="s">
        <v>263</v>
      </c>
      <c r="C18" s="118"/>
      <c r="D18" s="118"/>
      <c r="E18" s="118"/>
      <c r="F18" s="118"/>
      <c r="G18" s="118"/>
    </row>
    <row r="19" spans="1:7" ht="30.75" customHeight="1">
      <c r="A19" s="124">
        <v>3.1</v>
      </c>
      <c r="B19" s="119" t="s">
        <v>264</v>
      </c>
      <c r="C19" s="117"/>
      <c r="D19" s="119"/>
      <c r="E19" s="119"/>
      <c r="F19" s="119"/>
      <c r="G19" s="119" t="s">
        <v>265</v>
      </c>
    </row>
    <row r="20" spans="1:7" ht="25.5" customHeight="1">
      <c r="A20" s="124">
        <v>3.2</v>
      </c>
      <c r="B20" s="119" t="s">
        <v>267</v>
      </c>
      <c r="C20" s="117"/>
      <c r="D20" s="119"/>
      <c r="E20" s="119"/>
      <c r="F20" s="119"/>
      <c r="G20" s="119" t="s">
        <v>266</v>
      </c>
    </row>
    <row r="21" spans="1:7" ht="24.75" customHeight="1">
      <c r="A21" s="124">
        <v>3.3</v>
      </c>
      <c r="B21" s="119" t="s">
        <v>268</v>
      </c>
      <c r="C21" s="117"/>
      <c r="D21" s="119"/>
      <c r="E21" s="119"/>
      <c r="F21" s="119"/>
      <c r="G21" s="119" t="s">
        <v>265</v>
      </c>
    </row>
    <row r="22" spans="1:7" ht="19.5" customHeight="1">
      <c r="A22" s="124">
        <v>3.4</v>
      </c>
      <c r="B22" s="119" t="s">
        <v>269</v>
      </c>
      <c r="C22" s="117"/>
      <c r="D22" s="119"/>
      <c r="E22" s="119"/>
      <c r="F22" s="119"/>
      <c r="G22" s="119" t="s">
        <v>270</v>
      </c>
    </row>
    <row r="23" spans="1:7" ht="25.5" customHeight="1">
      <c r="A23" s="124">
        <v>3.5</v>
      </c>
      <c r="B23" s="119" t="s">
        <v>271</v>
      </c>
      <c r="C23" s="120"/>
      <c r="D23" s="119"/>
      <c r="E23" s="119"/>
      <c r="F23" s="119"/>
      <c r="G23" s="119" t="s">
        <v>272</v>
      </c>
    </row>
    <row r="24" spans="1:7" ht="19.5" customHeight="1">
      <c r="A24" s="124">
        <v>3.6</v>
      </c>
      <c r="B24" s="119" t="s">
        <v>273</v>
      </c>
      <c r="C24" s="115"/>
      <c r="D24" s="119"/>
      <c r="E24" s="119"/>
      <c r="F24" s="119"/>
      <c r="G24" s="119" t="s">
        <v>274</v>
      </c>
    </row>
    <row r="25" spans="1:7" ht="19.5" customHeight="1">
      <c r="A25" s="124">
        <v>3.7</v>
      </c>
      <c r="B25" s="119" t="s">
        <v>275</v>
      </c>
      <c r="C25" s="115"/>
      <c r="D25" s="119"/>
      <c r="E25" s="119"/>
      <c r="F25" s="119"/>
      <c r="G25" s="119" t="s">
        <v>274</v>
      </c>
    </row>
    <row r="26" spans="1:7" ht="19.5" customHeight="1">
      <c r="A26" s="124"/>
      <c r="B26" s="115"/>
      <c r="C26" s="115"/>
      <c r="D26" s="115"/>
      <c r="E26" s="115"/>
      <c r="F26" s="115"/>
      <c r="G26" s="115"/>
    </row>
    <row r="27" spans="1:7" s="121" customFormat="1" ht="19.5" customHeight="1">
      <c r="A27" s="116">
        <v>4</v>
      </c>
      <c r="B27" s="118" t="s">
        <v>276</v>
      </c>
      <c r="C27" s="118"/>
      <c r="D27" s="118"/>
      <c r="E27" s="118"/>
      <c r="F27" s="118"/>
      <c r="G27" s="118"/>
    </row>
    <row r="28" spans="1:7" ht="25.5" customHeight="1">
      <c r="A28" s="124">
        <v>4.1</v>
      </c>
      <c r="B28" s="119" t="s">
        <v>277</v>
      </c>
      <c r="C28" s="119"/>
      <c r="D28" s="119"/>
      <c r="E28" s="119"/>
      <c r="F28" s="119"/>
      <c r="G28" s="119" t="s">
        <v>278</v>
      </c>
    </row>
    <row r="29" spans="1:7" ht="19.5" customHeight="1">
      <c r="A29" s="124">
        <v>4.2</v>
      </c>
      <c r="B29" s="119" t="s">
        <v>279</v>
      </c>
      <c r="C29" s="119"/>
      <c r="D29" s="119"/>
      <c r="E29" s="119"/>
      <c r="F29" s="119"/>
      <c r="G29" s="119" t="s">
        <v>278</v>
      </c>
    </row>
    <row r="30" spans="1:7" ht="19.5" customHeight="1">
      <c r="A30" s="124">
        <v>4.3</v>
      </c>
      <c r="B30" s="119" t="s">
        <v>282</v>
      </c>
      <c r="C30" s="115"/>
      <c r="D30" s="115"/>
      <c r="E30" s="115"/>
      <c r="F30" s="115"/>
      <c r="G30" s="115"/>
    </row>
    <row r="31" spans="1:7" ht="23.25" customHeight="1">
      <c r="A31" s="124"/>
      <c r="B31" s="119" t="s">
        <v>280</v>
      </c>
      <c r="C31" s="115" t="s">
        <v>324</v>
      </c>
      <c r="D31" s="133" t="s">
        <v>318</v>
      </c>
      <c r="E31" s="133" t="s">
        <v>322</v>
      </c>
      <c r="F31" s="133" t="s">
        <v>323</v>
      </c>
      <c r="G31" s="119" t="s">
        <v>274</v>
      </c>
    </row>
    <row r="32" spans="1:7" ht="20.25" customHeight="1">
      <c r="A32" s="124"/>
      <c r="B32" s="119" t="s">
        <v>281</v>
      </c>
      <c r="C32" s="119"/>
      <c r="D32" s="119"/>
      <c r="E32" s="119"/>
      <c r="F32" s="119"/>
      <c r="G32" s="119" t="s">
        <v>274</v>
      </c>
    </row>
    <row r="33" spans="1:7" ht="19.5" customHeight="1">
      <c r="A33" s="124"/>
      <c r="B33" s="119" t="s">
        <v>283</v>
      </c>
      <c r="C33" s="119"/>
      <c r="D33" s="119"/>
      <c r="E33" s="119"/>
      <c r="F33" s="119"/>
      <c r="G33" s="119" t="s">
        <v>274</v>
      </c>
    </row>
    <row r="34" spans="1:7" ht="23.25" customHeight="1">
      <c r="A34" s="124">
        <v>4.3</v>
      </c>
      <c r="B34" s="119" t="s">
        <v>284</v>
      </c>
      <c r="C34" s="119"/>
      <c r="D34" s="119"/>
      <c r="E34" s="119"/>
      <c r="F34" s="119"/>
      <c r="G34" s="119" t="s">
        <v>286</v>
      </c>
    </row>
    <row r="35" spans="1:7" ht="19.5" customHeight="1">
      <c r="A35" s="124"/>
      <c r="B35" s="119" t="s">
        <v>285</v>
      </c>
      <c r="C35" s="119"/>
      <c r="D35" s="119"/>
      <c r="E35" s="119"/>
      <c r="F35" s="119"/>
      <c r="G35" s="119" t="s">
        <v>287</v>
      </c>
    </row>
    <row r="36" spans="1:7" ht="27.75" customHeight="1">
      <c r="A36" s="124">
        <v>4.4</v>
      </c>
      <c r="B36" s="119" t="s">
        <v>288</v>
      </c>
      <c r="C36" s="115"/>
      <c r="D36" s="119"/>
      <c r="E36" s="119"/>
      <c r="F36" s="119"/>
      <c r="G36" s="119" t="s">
        <v>289</v>
      </c>
    </row>
    <row r="37" spans="1:7" ht="29.25" customHeight="1">
      <c r="A37" s="124">
        <v>4.4</v>
      </c>
      <c r="B37" s="119" t="s">
        <v>290</v>
      </c>
      <c r="C37" s="115" t="s">
        <v>316</v>
      </c>
      <c r="D37" s="133" t="s">
        <v>317</v>
      </c>
      <c r="E37" s="133" t="s">
        <v>318</v>
      </c>
      <c r="F37" s="133" t="s">
        <v>319</v>
      </c>
      <c r="G37" s="119" t="s">
        <v>291</v>
      </c>
    </row>
    <row r="38" spans="1:7" ht="28.5" customHeight="1">
      <c r="A38" s="124">
        <v>4.5</v>
      </c>
      <c r="B38" s="119" t="s">
        <v>292</v>
      </c>
      <c r="C38" s="115" t="s">
        <v>320</v>
      </c>
      <c r="D38" s="133" t="s">
        <v>317</v>
      </c>
      <c r="E38" s="133" t="s">
        <v>318</v>
      </c>
      <c r="F38" s="133" t="s">
        <v>319</v>
      </c>
      <c r="G38" s="119" t="s">
        <v>291</v>
      </c>
    </row>
    <row r="39" spans="1:7" ht="51">
      <c r="A39" s="124">
        <v>4.6</v>
      </c>
      <c r="B39" s="119" t="s">
        <v>293</v>
      </c>
      <c r="C39" s="115" t="s">
        <v>321</v>
      </c>
      <c r="D39" s="133" t="s">
        <v>317</v>
      </c>
      <c r="E39" s="133" t="s">
        <v>318</v>
      </c>
      <c r="F39" s="133" t="s">
        <v>319</v>
      </c>
      <c r="G39" s="119" t="s">
        <v>294</v>
      </c>
    </row>
    <row r="40" spans="1:7" ht="19.5" customHeight="1">
      <c r="A40" s="124">
        <v>4.7</v>
      </c>
      <c r="B40" s="119" t="s">
        <v>295</v>
      </c>
      <c r="C40" s="115"/>
      <c r="D40" s="115"/>
      <c r="E40" s="115"/>
      <c r="F40" s="115"/>
      <c r="G40" s="115"/>
    </row>
    <row r="41" spans="1:7" s="121" customFormat="1" ht="19.5" customHeight="1">
      <c r="A41" s="116">
        <v>5</v>
      </c>
      <c r="B41" s="118" t="s">
        <v>304</v>
      </c>
      <c r="C41" s="118"/>
      <c r="D41" s="118"/>
      <c r="E41" s="118"/>
      <c r="F41" s="118"/>
      <c r="G41" s="118"/>
    </row>
    <row r="42" spans="1:7" ht="19.5" customHeight="1">
      <c r="A42" s="124"/>
      <c r="B42" s="115"/>
      <c r="C42" s="115"/>
      <c r="D42" s="115"/>
      <c r="E42" s="115"/>
      <c r="F42" s="115"/>
      <c r="G42" s="115"/>
    </row>
    <row r="43" spans="1:7" ht="19.5" customHeight="1">
      <c r="A43" s="124"/>
      <c r="B43" s="115"/>
      <c r="C43" s="115"/>
      <c r="D43" s="115"/>
      <c r="E43" s="115"/>
      <c r="F43" s="115"/>
      <c r="G43" s="115"/>
    </row>
    <row r="44" spans="1:7" ht="19.5" customHeight="1">
      <c r="A44" s="124"/>
      <c r="B44" s="115"/>
      <c r="C44" s="115"/>
      <c r="D44" s="115"/>
      <c r="E44" s="115"/>
      <c r="F44" s="115"/>
      <c r="G44" s="115"/>
    </row>
    <row r="45" spans="1:7" ht="19.5" customHeight="1">
      <c r="A45" s="124"/>
      <c r="B45" s="115"/>
      <c r="C45" s="115"/>
      <c r="D45" s="115"/>
      <c r="E45" s="115"/>
      <c r="F45" s="115"/>
      <c r="G45" s="115"/>
    </row>
    <row r="46" ht="19.5" customHeight="1"/>
  </sheetData>
  <sheetProtection/>
  <mergeCells count="6">
    <mergeCell ref="D3:F3"/>
    <mergeCell ref="C3:C4"/>
    <mergeCell ref="B3:B4"/>
    <mergeCell ref="A3:A4"/>
    <mergeCell ref="A1:G1"/>
    <mergeCell ref="G3:G4"/>
  </mergeCells>
  <printOptions/>
  <pageMargins left="0.25" right="0.2" top="0.25" bottom="0.48"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L71"/>
  <sheetViews>
    <sheetView tabSelected="1" zoomScalePageLayoutView="0" workbookViewId="0" topLeftCell="A64">
      <selection activeCell="D74" sqref="D74"/>
    </sheetView>
  </sheetViews>
  <sheetFormatPr defaultColWidth="9.140625" defaultRowHeight="12.75"/>
  <cols>
    <col min="1" max="1" width="6.28125" style="110" customWidth="1"/>
    <col min="2" max="2" width="12.140625" style="112" customWidth="1"/>
    <col min="3" max="3" width="4.421875" style="111" customWidth="1"/>
    <col min="4" max="4" width="30.00390625" style="111" customWidth="1"/>
    <col min="5" max="5" width="8.00390625" style="155" customWidth="1"/>
    <col min="6" max="6" width="31.7109375" style="111" customWidth="1"/>
    <col min="7" max="7" width="11.7109375" style="110" customWidth="1"/>
    <col min="8" max="8" width="9.140625" style="111" customWidth="1"/>
    <col min="9" max="9" width="9.28125" style="111" customWidth="1"/>
    <col min="10" max="10" width="9.8515625" style="111" customWidth="1"/>
    <col min="11" max="11" width="12.57421875" style="111" customWidth="1"/>
    <col min="12" max="16384" width="9.140625" style="111" customWidth="1"/>
  </cols>
  <sheetData>
    <row r="1" spans="1:11" s="157" customFormat="1" ht="21" customHeight="1">
      <c r="A1" s="224" t="s">
        <v>449</v>
      </c>
      <c r="B1" s="224"/>
      <c r="C1" s="224"/>
      <c r="D1" s="224"/>
      <c r="E1" s="224" t="s">
        <v>569</v>
      </c>
      <c r="F1" s="224"/>
      <c r="G1" s="224"/>
      <c r="H1" s="224"/>
      <c r="I1" s="224"/>
      <c r="J1" s="224"/>
      <c r="K1" s="224"/>
    </row>
    <row r="2" spans="1:11" s="157" customFormat="1" ht="17.25" customHeight="1">
      <c r="A2" s="224" t="s">
        <v>450</v>
      </c>
      <c r="B2" s="224"/>
      <c r="C2" s="224"/>
      <c r="D2" s="224"/>
      <c r="E2" s="224" t="s">
        <v>570</v>
      </c>
      <c r="F2" s="224"/>
      <c r="G2" s="224"/>
      <c r="H2" s="224"/>
      <c r="I2" s="224"/>
      <c r="J2" s="224"/>
      <c r="K2" s="224"/>
    </row>
    <row r="3" spans="1:11" s="157" customFormat="1" ht="17.25" customHeight="1">
      <c r="A3" s="156"/>
      <c r="B3" s="156"/>
      <c r="C3" s="156"/>
      <c r="D3" s="156"/>
      <c r="E3" s="156"/>
      <c r="F3" s="156"/>
      <c r="G3" s="156"/>
      <c r="H3" s="156"/>
      <c r="I3" s="156"/>
      <c r="J3" s="156"/>
      <c r="K3" s="156"/>
    </row>
    <row r="4" spans="1:11" s="175" customFormat="1" ht="25.5" customHeight="1">
      <c r="A4" s="228" t="s">
        <v>457</v>
      </c>
      <c r="B4" s="228"/>
      <c r="C4" s="228"/>
      <c r="D4" s="228"/>
      <c r="E4" s="174"/>
      <c r="F4" s="235" t="s">
        <v>571</v>
      </c>
      <c r="G4" s="235"/>
      <c r="H4" s="235"/>
      <c r="I4" s="235"/>
      <c r="J4" s="235"/>
      <c r="K4" s="235"/>
    </row>
    <row r="5" spans="2:9" ht="25.5" customHeight="1">
      <c r="B5" s="155"/>
      <c r="C5" s="155"/>
      <c r="D5" s="224" t="s">
        <v>459</v>
      </c>
      <c r="E5" s="224"/>
      <c r="F5" s="224"/>
      <c r="G5" s="224"/>
      <c r="H5" s="224"/>
      <c r="I5" s="224"/>
    </row>
    <row r="6" spans="1:11" s="109" customFormat="1" ht="15" customHeight="1">
      <c r="A6" s="225" t="s">
        <v>458</v>
      </c>
      <c r="B6" s="225"/>
      <c r="C6" s="225"/>
      <c r="D6" s="225"/>
      <c r="E6" s="225"/>
      <c r="F6" s="225"/>
      <c r="G6" s="225"/>
      <c r="H6" s="225"/>
      <c r="I6" s="225"/>
      <c r="J6" s="225"/>
      <c r="K6" s="225"/>
    </row>
    <row r="7" spans="1:11" s="109" customFormat="1" ht="16.5">
      <c r="A7" s="134"/>
      <c r="B7" s="134"/>
      <c r="C7" s="134"/>
      <c r="D7" s="134"/>
      <c r="E7" s="153"/>
      <c r="F7" s="135"/>
      <c r="G7" s="136"/>
      <c r="H7" s="135"/>
      <c r="I7" s="135"/>
      <c r="J7" s="135"/>
      <c r="K7" s="135"/>
    </row>
    <row r="8" spans="1:11" ht="16.5">
      <c r="A8" s="137"/>
      <c r="B8" s="137"/>
      <c r="C8" s="137"/>
      <c r="D8" s="137"/>
      <c r="E8" s="154"/>
      <c r="F8" s="138"/>
      <c r="G8" s="139"/>
      <c r="H8" s="138"/>
      <c r="I8" s="138"/>
      <c r="J8" s="138"/>
      <c r="K8" s="138"/>
    </row>
    <row r="9" spans="1:11" ht="39.75" customHeight="1">
      <c r="A9" s="205" t="s">
        <v>0</v>
      </c>
      <c r="B9" s="229" t="s">
        <v>16</v>
      </c>
      <c r="C9" s="230"/>
      <c r="D9" s="205" t="s">
        <v>17</v>
      </c>
      <c r="E9" s="216" t="s">
        <v>18</v>
      </c>
      <c r="F9" s="222"/>
      <c r="G9" s="222"/>
      <c r="H9" s="222"/>
      <c r="I9" s="222"/>
      <c r="J9" s="222"/>
      <c r="K9" s="223"/>
    </row>
    <row r="10" spans="1:11" ht="31.5" customHeight="1">
      <c r="A10" s="207"/>
      <c r="B10" s="231"/>
      <c r="C10" s="232"/>
      <c r="D10" s="207"/>
      <c r="E10" s="217"/>
      <c r="F10" s="205" t="s">
        <v>226</v>
      </c>
      <c r="G10" s="205" t="s">
        <v>445</v>
      </c>
      <c r="H10" s="212" t="s">
        <v>580</v>
      </c>
      <c r="I10" s="212"/>
      <c r="J10" s="212"/>
      <c r="K10" s="205" t="s">
        <v>446</v>
      </c>
    </row>
    <row r="11" spans="1:11" s="125" customFormat="1" ht="51.75" customHeight="1">
      <c r="A11" s="206"/>
      <c r="B11" s="233"/>
      <c r="C11" s="234"/>
      <c r="D11" s="206"/>
      <c r="E11" s="218"/>
      <c r="F11" s="206"/>
      <c r="G11" s="206"/>
      <c r="H11" s="140" t="s">
        <v>447</v>
      </c>
      <c r="I11" s="140" t="s">
        <v>228</v>
      </c>
      <c r="J11" s="140" t="s">
        <v>448</v>
      </c>
      <c r="K11" s="206"/>
    </row>
    <row r="12" spans="1:11" ht="100.5" customHeight="1">
      <c r="A12" s="209">
        <v>1</v>
      </c>
      <c r="B12" s="205" t="s">
        <v>19</v>
      </c>
      <c r="C12" s="142">
        <v>1</v>
      </c>
      <c r="D12" s="158" t="s">
        <v>169</v>
      </c>
      <c r="E12" s="159" t="s">
        <v>20</v>
      </c>
      <c r="F12" s="158" t="s">
        <v>340</v>
      </c>
      <c r="G12" s="160" t="s">
        <v>352</v>
      </c>
      <c r="H12" s="158" t="s">
        <v>339</v>
      </c>
      <c r="I12" s="158" t="s">
        <v>299</v>
      </c>
      <c r="J12" s="158" t="s">
        <v>300</v>
      </c>
      <c r="K12" s="158" t="s">
        <v>374</v>
      </c>
    </row>
    <row r="13" spans="1:11" ht="96.75" customHeight="1">
      <c r="A13" s="211"/>
      <c r="B13" s="206"/>
      <c r="C13" s="143">
        <v>2</v>
      </c>
      <c r="D13" s="161" t="s">
        <v>170</v>
      </c>
      <c r="E13" s="162" t="s">
        <v>20</v>
      </c>
      <c r="F13" s="161" t="s">
        <v>334</v>
      </c>
      <c r="G13" s="163" t="s">
        <v>352</v>
      </c>
      <c r="H13" s="161" t="s">
        <v>339</v>
      </c>
      <c r="I13" s="161" t="s">
        <v>299</v>
      </c>
      <c r="J13" s="161" t="s">
        <v>300</v>
      </c>
      <c r="K13" s="161" t="s">
        <v>374</v>
      </c>
    </row>
    <row r="14" spans="1:11" ht="100.5" customHeight="1">
      <c r="A14" s="209">
        <v>2</v>
      </c>
      <c r="B14" s="214" t="s">
        <v>21</v>
      </c>
      <c r="C14" s="142">
        <v>1</v>
      </c>
      <c r="D14" s="161" t="s">
        <v>219</v>
      </c>
      <c r="E14" s="164">
        <v>1</v>
      </c>
      <c r="F14" s="161" t="s">
        <v>348</v>
      </c>
      <c r="G14" s="163" t="s">
        <v>347</v>
      </c>
      <c r="H14" s="213" t="s">
        <v>339</v>
      </c>
      <c r="I14" s="161" t="s">
        <v>301</v>
      </c>
      <c r="J14" s="161" t="s">
        <v>302</v>
      </c>
      <c r="K14" s="161" t="s">
        <v>375</v>
      </c>
    </row>
    <row r="15" spans="1:11" ht="116.25" customHeight="1">
      <c r="A15" s="210"/>
      <c r="B15" s="220"/>
      <c r="C15" s="144">
        <v>2</v>
      </c>
      <c r="D15" s="161" t="s">
        <v>171</v>
      </c>
      <c r="E15" s="164">
        <v>0.9</v>
      </c>
      <c r="F15" s="161" t="s">
        <v>376</v>
      </c>
      <c r="G15" s="213" t="s">
        <v>347</v>
      </c>
      <c r="H15" s="213"/>
      <c r="I15" s="213" t="s">
        <v>378</v>
      </c>
      <c r="J15" s="213" t="s">
        <v>303</v>
      </c>
      <c r="K15" s="213" t="s">
        <v>377</v>
      </c>
    </row>
    <row r="16" spans="1:11" ht="75.75" customHeight="1">
      <c r="A16" s="210"/>
      <c r="B16" s="220"/>
      <c r="C16" s="144">
        <v>3</v>
      </c>
      <c r="D16" s="161" t="s">
        <v>172</v>
      </c>
      <c r="E16" s="164">
        <v>1</v>
      </c>
      <c r="F16" s="161" t="s">
        <v>336</v>
      </c>
      <c r="G16" s="213"/>
      <c r="H16" s="213"/>
      <c r="I16" s="213"/>
      <c r="J16" s="213"/>
      <c r="K16" s="213"/>
    </row>
    <row r="17" spans="1:11" ht="66">
      <c r="A17" s="211"/>
      <c r="B17" s="221"/>
      <c r="C17" s="143">
        <v>4</v>
      </c>
      <c r="D17" s="161" t="s">
        <v>173</v>
      </c>
      <c r="E17" s="164">
        <v>0.8</v>
      </c>
      <c r="F17" s="161" t="s">
        <v>335</v>
      </c>
      <c r="G17" s="163" t="s">
        <v>337</v>
      </c>
      <c r="H17" s="213"/>
      <c r="I17" s="161" t="s">
        <v>338</v>
      </c>
      <c r="J17" s="161" t="s">
        <v>300</v>
      </c>
      <c r="K17" s="213"/>
    </row>
    <row r="18" spans="1:11" ht="66" customHeight="1">
      <c r="A18" s="209">
        <v>3</v>
      </c>
      <c r="B18" s="214" t="s">
        <v>22</v>
      </c>
      <c r="C18" s="142">
        <v>1</v>
      </c>
      <c r="D18" s="161" t="s">
        <v>224</v>
      </c>
      <c r="E18" s="164">
        <v>0.8</v>
      </c>
      <c r="F18" s="165" t="s">
        <v>349</v>
      </c>
      <c r="G18" s="163" t="s">
        <v>350</v>
      </c>
      <c r="H18" s="161" t="s">
        <v>351</v>
      </c>
      <c r="I18" s="161" t="s">
        <v>338</v>
      </c>
      <c r="J18" s="161" t="s">
        <v>379</v>
      </c>
      <c r="K18" s="161" t="s">
        <v>380</v>
      </c>
    </row>
    <row r="19" spans="1:11" ht="84" customHeight="1">
      <c r="A19" s="219"/>
      <c r="B19" s="215"/>
      <c r="C19" s="145">
        <v>2</v>
      </c>
      <c r="D19" s="161" t="s">
        <v>174</v>
      </c>
      <c r="E19" s="164" t="s">
        <v>20</v>
      </c>
      <c r="F19" s="166" t="s">
        <v>382</v>
      </c>
      <c r="G19" s="163" t="s">
        <v>381</v>
      </c>
      <c r="H19" s="161" t="s">
        <v>351</v>
      </c>
      <c r="I19" s="161" t="s">
        <v>338</v>
      </c>
      <c r="J19" s="161" t="s">
        <v>383</v>
      </c>
      <c r="K19" s="161" t="s">
        <v>384</v>
      </c>
    </row>
    <row r="20" spans="1:11" ht="69" customHeight="1">
      <c r="A20" s="142">
        <v>4</v>
      </c>
      <c r="B20" s="214" t="s">
        <v>23</v>
      </c>
      <c r="C20" s="142">
        <v>1</v>
      </c>
      <c r="D20" s="161" t="s">
        <v>175</v>
      </c>
      <c r="E20" s="162" t="s">
        <v>20</v>
      </c>
      <c r="F20" s="161" t="s">
        <v>359</v>
      </c>
      <c r="G20" s="163" t="s">
        <v>381</v>
      </c>
      <c r="H20" s="161" t="s">
        <v>351</v>
      </c>
      <c r="I20" s="161" t="s">
        <v>338</v>
      </c>
      <c r="J20" s="161" t="s">
        <v>385</v>
      </c>
      <c r="K20" s="161" t="s">
        <v>386</v>
      </c>
    </row>
    <row r="21" spans="1:11" ht="66">
      <c r="A21" s="143"/>
      <c r="B21" s="221"/>
      <c r="C21" s="143">
        <v>2</v>
      </c>
      <c r="D21" s="161" t="s">
        <v>176</v>
      </c>
      <c r="E21" s="167" t="s">
        <v>326</v>
      </c>
      <c r="F21" s="161" t="s">
        <v>387</v>
      </c>
      <c r="G21" s="163" t="s">
        <v>381</v>
      </c>
      <c r="H21" s="161" t="s">
        <v>351</v>
      </c>
      <c r="I21" s="161" t="s">
        <v>338</v>
      </c>
      <c r="J21" s="161"/>
      <c r="K21" s="161"/>
    </row>
    <row r="22" spans="1:11" ht="82.5">
      <c r="A22" s="146">
        <v>5</v>
      </c>
      <c r="B22" s="147" t="s">
        <v>24</v>
      </c>
      <c r="C22" s="146">
        <v>1</v>
      </c>
      <c r="D22" s="161" t="s">
        <v>220</v>
      </c>
      <c r="E22" s="167" t="s">
        <v>327</v>
      </c>
      <c r="F22" s="161" t="s">
        <v>572</v>
      </c>
      <c r="G22" s="163" t="s">
        <v>381</v>
      </c>
      <c r="H22" s="161" t="s">
        <v>351</v>
      </c>
      <c r="I22" s="161" t="s">
        <v>338</v>
      </c>
      <c r="J22" s="161" t="s">
        <v>388</v>
      </c>
      <c r="K22" s="161" t="s">
        <v>390</v>
      </c>
    </row>
    <row r="23" spans="1:11" ht="66.75" customHeight="1">
      <c r="A23" s="209">
        <v>6</v>
      </c>
      <c r="B23" s="148" t="s">
        <v>25</v>
      </c>
      <c r="C23" s="142">
        <v>1</v>
      </c>
      <c r="D23" s="161" t="s">
        <v>177</v>
      </c>
      <c r="E23" s="162" t="s">
        <v>223</v>
      </c>
      <c r="F23" s="161" t="s">
        <v>573</v>
      </c>
      <c r="G23" s="163" t="s">
        <v>341</v>
      </c>
      <c r="H23" s="161" t="s">
        <v>351</v>
      </c>
      <c r="I23" s="161" t="s">
        <v>338</v>
      </c>
      <c r="J23" s="161" t="s">
        <v>389</v>
      </c>
      <c r="K23" s="161" t="s">
        <v>391</v>
      </c>
    </row>
    <row r="24" spans="1:11" ht="52.5" customHeight="1">
      <c r="A24" s="210"/>
      <c r="B24" s="149"/>
      <c r="C24" s="144">
        <v>2</v>
      </c>
      <c r="D24" s="161" t="s">
        <v>178</v>
      </c>
      <c r="E24" s="162" t="s">
        <v>20</v>
      </c>
      <c r="F24" s="161"/>
      <c r="G24" s="163"/>
      <c r="H24" s="161"/>
      <c r="I24" s="161"/>
      <c r="J24" s="161"/>
      <c r="K24" s="161"/>
    </row>
    <row r="25" spans="1:11" ht="66">
      <c r="A25" s="211"/>
      <c r="B25" s="150"/>
      <c r="C25" s="143">
        <v>3</v>
      </c>
      <c r="D25" s="161" t="s">
        <v>221</v>
      </c>
      <c r="E25" s="164">
        <v>1</v>
      </c>
      <c r="F25" s="161"/>
      <c r="G25" s="163"/>
      <c r="H25" s="161"/>
      <c r="I25" s="161"/>
      <c r="J25" s="161"/>
      <c r="K25" s="161"/>
    </row>
    <row r="26" spans="1:11" ht="82.5">
      <c r="A26" s="146">
        <v>7</v>
      </c>
      <c r="B26" s="147" t="s">
        <v>183</v>
      </c>
      <c r="C26" s="146"/>
      <c r="D26" s="161" t="s">
        <v>179</v>
      </c>
      <c r="E26" s="162" t="s">
        <v>20</v>
      </c>
      <c r="F26" s="161"/>
      <c r="G26" s="163"/>
      <c r="H26" s="161"/>
      <c r="I26" s="161"/>
      <c r="J26" s="161"/>
      <c r="K26" s="161"/>
    </row>
    <row r="27" spans="1:11" ht="31.5" customHeight="1">
      <c r="A27" s="209">
        <v>8</v>
      </c>
      <c r="B27" s="205" t="s">
        <v>180</v>
      </c>
      <c r="C27" s="142">
        <v>1</v>
      </c>
      <c r="D27" s="161" t="s">
        <v>181</v>
      </c>
      <c r="E27" s="162" t="s">
        <v>20</v>
      </c>
      <c r="F27" s="161"/>
      <c r="G27" s="163"/>
      <c r="H27" s="161"/>
      <c r="I27" s="161"/>
      <c r="J27" s="161"/>
      <c r="K27" s="161"/>
    </row>
    <row r="28" spans="1:11" ht="33">
      <c r="A28" s="210"/>
      <c r="B28" s="207"/>
      <c r="C28" s="144">
        <v>2</v>
      </c>
      <c r="D28" s="161" t="s">
        <v>182</v>
      </c>
      <c r="E28" s="162" t="s">
        <v>20</v>
      </c>
      <c r="F28" s="161"/>
      <c r="G28" s="163"/>
      <c r="H28" s="161"/>
      <c r="I28" s="161"/>
      <c r="J28" s="161"/>
      <c r="K28" s="161"/>
    </row>
    <row r="29" spans="1:11" ht="33">
      <c r="A29" s="210"/>
      <c r="B29" s="207"/>
      <c r="C29" s="144">
        <v>3</v>
      </c>
      <c r="D29" s="161" t="s">
        <v>184</v>
      </c>
      <c r="E29" s="162" t="s">
        <v>20</v>
      </c>
      <c r="F29" s="161"/>
      <c r="G29" s="163"/>
      <c r="H29" s="161"/>
      <c r="I29" s="161"/>
      <c r="J29" s="161"/>
      <c r="K29" s="161"/>
    </row>
    <row r="30" spans="1:11" ht="87.75" customHeight="1">
      <c r="A30" s="211"/>
      <c r="B30" s="206"/>
      <c r="C30" s="143">
        <v>4</v>
      </c>
      <c r="D30" s="161" t="s">
        <v>185</v>
      </c>
      <c r="E30" s="162" t="s">
        <v>20</v>
      </c>
      <c r="F30" s="161" t="s">
        <v>394</v>
      </c>
      <c r="G30" s="163" t="s">
        <v>352</v>
      </c>
      <c r="H30" s="161" t="s">
        <v>351</v>
      </c>
      <c r="I30" s="161" t="s">
        <v>393</v>
      </c>
      <c r="J30" s="161" t="s">
        <v>581</v>
      </c>
      <c r="K30" s="161" t="s">
        <v>392</v>
      </c>
    </row>
    <row r="31" spans="1:11" ht="99">
      <c r="A31" s="209">
        <v>9</v>
      </c>
      <c r="B31" s="148" t="s">
        <v>26</v>
      </c>
      <c r="C31" s="142">
        <v>1</v>
      </c>
      <c r="D31" s="161" t="s">
        <v>27</v>
      </c>
      <c r="E31" s="162" t="s">
        <v>186</v>
      </c>
      <c r="F31" s="161" t="s">
        <v>355</v>
      </c>
      <c r="G31" s="163" t="s">
        <v>574</v>
      </c>
      <c r="H31" s="161" t="s">
        <v>395</v>
      </c>
      <c r="I31" s="161" t="s">
        <v>338</v>
      </c>
      <c r="J31" s="161" t="s">
        <v>300</v>
      </c>
      <c r="K31" s="161" t="s">
        <v>391</v>
      </c>
    </row>
    <row r="32" spans="1:11" ht="33">
      <c r="A32" s="211"/>
      <c r="B32" s="150"/>
      <c r="C32" s="143">
        <v>2</v>
      </c>
      <c r="D32" s="161" t="s">
        <v>187</v>
      </c>
      <c r="E32" s="167" t="s">
        <v>327</v>
      </c>
      <c r="F32" s="161" t="s">
        <v>356</v>
      </c>
      <c r="G32" s="163"/>
      <c r="H32" s="161"/>
      <c r="I32" s="161"/>
      <c r="J32" s="161"/>
      <c r="K32" s="161"/>
    </row>
    <row r="33" spans="1:11" ht="115.5">
      <c r="A33" s="141">
        <v>10</v>
      </c>
      <c r="B33" s="151" t="s">
        <v>28</v>
      </c>
      <c r="C33" s="141"/>
      <c r="D33" s="161" t="s">
        <v>344</v>
      </c>
      <c r="E33" s="168" t="s">
        <v>345</v>
      </c>
      <c r="F33" s="161" t="s">
        <v>396</v>
      </c>
      <c r="G33" s="163" t="s">
        <v>337</v>
      </c>
      <c r="H33" s="161" t="s">
        <v>395</v>
      </c>
      <c r="I33" s="161" t="s">
        <v>338</v>
      </c>
      <c r="J33" s="161" t="s">
        <v>397</v>
      </c>
      <c r="K33" s="161" t="s">
        <v>398</v>
      </c>
    </row>
    <row r="34" spans="1:11" ht="112.5" customHeight="1">
      <c r="A34" s="146">
        <v>11</v>
      </c>
      <c r="B34" s="147" t="s">
        <v>15</v>
      </c>
      <c r="C34" s="146"/>
      <c r="D34" s="161" t="s">
        <v>188</v>
      </c>
      <c r="E34" s="167" t="s">
        <v>328</v>
      </c>
      <c r="F34" s="161" t="s">
        <v>354</v>
      </c>
      <c r="G34" s="163" t="s">
        <v>575</v>
      </c>
      <c r="H34" s="161" t="s">
        <v>395</v>
      </c>
      <c r="I34" s="161" t="s">
        <v>399</v>
      </c>
      <c r="J34" s="161" t="s">
        <v>397</v>
      </c>
      <c r="K34" s="161" t="s">
        <v>400</v>
      </c>
    </row>
    <row r="35" spans="1:11" ht="82.5">
      <c r="A35" s="146">
        <v>12</v>
      </c>
      <c r="B35" s="152" t="s">
        <v>189</v>
      </c>
      <c r="C35" s="146"/>
      <c r="D35" s="169" t="s">
        <v>218</v>
      </c>
      <c r="E35" s="164">
        <v>0.9</v>
      </c>
      <c r="F35" s="161" t="s">
        <v>357</v>
      </c>
      <c r="G35" s="163"/>
      <c r="H35" s="161"/>
      <c r="I35" s="161"/>
      <c r="J35" s="161"/>
      <c r="K35" s="161"/>
    </row>
    <row r="36" spans="1:11" ht="81.75" customHeight="1">
      <c r="A36" s="146">
        <v>13</v>
      </c>
      <c r="B36" s="147" t="s">
        <v>192</v>
      </c>
      <c r="C36" s="146">
        <v>1</v>
      </c>
      <c r="D36" s="169" t="s">
        <v>190</v>
      </c>
      <c r="E36" s="164" t="s">
        <v>20</v>
      </c>
      <c r="F36" s="161" t="s">
        <v>358</v>
      </c>
      <c r="G36" s="163" t="s">
        <v>341</v>
      </c>
      <c r="H36" s="213" t="s">
        <v>395</v>
      </c>
      <c r="I36" s="213" t="s">
        <v>338</v>
      </c>
      <c r="J36" s="213" t="s">
        <v>402</v>
      </c>
      <c r="K36" s="213" t="s">
        <v>401</v>
      </c>
    </row>
    <row r="37" spans="1:11" ht="60" customHeight="1">
      <c r="A37" s="146"/>
      <c r="B37" s="147"/>
      <c r="C37" s="146">
        <v>2</v>
      </c>
      <c r="D37" s="161" t="s">
        <v>191</v>
      </c>
      <c r="E37" s="162" t="s">
        <v>20</v>
      </c>
      <c r="F37" s="161" t="s">
        <v>373</v>
      </c>
      <c r="G37" s="163"/>
      <c r="H37" s="213"/>
      <c r="I37" s="213"/>
      <c r="J37" s="213"/>
      <c r="K37" s="213"/>
    </row>
    <row r="38" spans="1:11" ht="135.75" customHeight="1">
      <c r="A38" s="203">
        <v>14</v>
      </c>
      <c r="B38" s="205" t="s">
        <v>193</v>
      </c>
      <c r="C38" s="142">
        <v>1</v>
      </c>
      <c r="D38" s="161" t="s">
        <v>194</v>
      </c>
      <c r="E38" s="162" t="s">
        <v>20</v>
      </c>
      <c r="F38" s="161" t="s">
        <v>353</v>
      </c>
      <c r="G38" s="163" t="s">
        <v>352</v>
      </c>
      <c r="H38" s="161" t="s">
        <v>395</v>
      </c>
      <c r="I38" s="161" t="s">
        <v>399</v>
      </c>
      <c r="J38" s="161" t="s">
        <v>403</v>
      </c>
      <c r="K38" s="161" t="s">
        <v>404</v>
      </c>
    </row>
    <row r="39" spans="1:11" ht="66">
      <c r="A39" s="208"/>
      <c r="B39" s="207"/>
      <c r="C39" s="144">
        <v>2</v>
      </c>
      <c r="D39" s="161" t="s">
        <v>195</v>
      </c>
      <c r="E39" s="167" t="s">
        <v>329</v>
      </c>
      <c r="F39" s="161"/>
      <c r="G39" s="163"/>
      <c r="H39" s="161"/>
      <c r="I39" s="161"/>
      <c r="J39" s="161"/>
      <c r="K39" s="161"/>
    </row>
    <row r="40" spans="1:11" ht="49.5">
      <c r="A40" s="204"/>
      <c r="B40" s="206"/>
      <c r="C40" s="143">
        <v>3</v>
      </c>
      <c r="D40" s="161" t="s">
        <v>196</v>
      </c>
      <c r="E40" s="164" t="s">
        <v>197</v>
      </c>
      <c r="F40" s="161" t="s">
        <v>372</v>
      </c>
      <c r="G40" s="163" t="s">
        <v>352</v>
      </c>
      <c r="H40" s="161" t="s">
        <v>405</v>
      </c>
      <c r="I40" s="161" t="s">
        <v>399</v>
      </c>
      <c r="J40" s="161" t="s">
        <v>300</v>
      </c>
      <c r="K40" s="161" t="s">
        <v>406</v>
      </c>
    </row>
    <row r="41" spans="1:11" ht="82.5">
      <c r="A41" s="203">
        <v>15</v>
      </c>
      <c r="B41" s="205" t="s">
        <v>29</v>
      </c>
      <c r="C41" s="142">
        <v>1</v>
      </c>
      <c r="D41" s="161" t="s">
        <v>198</v>
      </c>
      <c r="E41" s="167" t="s">
        <v>329</v>
      </c>
      <c r="F41" s="161" t="s">
        <v>407</v>
      </c>
      <c r="G41" s="163" t="s">
        <v>352</v>
      </c>
      <c r="H41" s="161" t="s">
        <v>405</v>
      </c>
      <c r="I41" s="161" t="s">
        <v>399</v>
      </c>
      <c r="J41" s="161" t="s">
        <v>300</v>
      </c>
      <c r="K41" s="161" t="s">
        <v>408</v>
      </c>
    </row>
    <row r="42" spans="1:11" ht="49.5">
      <c r="A42" s="208"/>
      <c r="B42" s="207"/>
      <c r="C42" s="144">
        <v>2</v>
      </c>
      <c r="D42" s="161" t="s">
        <v>199</v>
      </c>
      <c r="E42" s="164" t="s">
        <v>20</v>
      </c>
      <c r="F42" s="161" t="s">
        <v>371</v>
      </c>
      <c r="G42" s="163" t="s">
        <v>341</v>
      </c>
      <c r="H42" s="161" t="s">
        <v>405</v>
      </c>
      <c r="I42" s="161" t="s">
        <v>409</v>
      </c>
      <c r="J42" s="161"/>
      <c r="K42" s="161" t="s">
        <v>410</v>
      </c>
    </row>
    <row r="43" spans="1:12" ht="66">
      <c r="A43" s="204"/>
      <c r="B43" s="206"/>
      <c r="C43" s="143">
        <v>3</v>
      </c>
      <c r="D43" s="161" t="s">
        <v>200</v>
      </c>
      <c r="E43" s="168" t="s">
        <v>330</v>
      </c>
      <c r="F43" s="161" t="s">
        <v>370</v>
      </c>
      <c r="G43" s="163" t="s">
        <v>352</v>
      </c>
      <c r="H43" s="161" t="s">
        <v>405</v>
      </c>
      <c r="I43" s="161" t="s">
        <v>409</v>
      </c>
      <c r="J43" s="161"/>
      <c r="K43" s="161" t="s">
        <v>411</v>
      </c>
      <c r="L43" s="111" t="s">
        <v>253</v>
      </c>
    </row>
    <row r="44" spans="1:11" ht="49.5">
      <c r="A44" s="146">
        <v>16</v>
      </c>
      <c r="B44" s="147" t="s">
        <v>30</v>
      </c>
      <c r="C44" s="146"/>
      <c r="D44" s="161" t="s">
        <v>201</v>
      </c>
      <c r="E44" s="170" t="s">
        <v>331</v>
      </c>
      <c r="F44" s="161" t="s">
        <v>369</v>
      </c>
      <c r="G44" s="163" t="s">
        <v>412</v>
      </c>
      <c r="H44" s="161" t="s">
        <v>413</v>
      </c>
      <c r="I44" s="161" t="s">
        <v>414</v>
      </c>
      <c r="J44" s="161" t="s">
        <v>415</v>
      </c>
      <c r="K44" s="161" t="s">
        <v>391</v>
      </c>
    </row>
    <row r="45" spans="1:11" ht="66">
      <c r="A45" s="203">
        <v>17</v>
      </c>
      <c r="B45" s="205" t="s">
        <v>225</v>
      </c>
      <c r="C45" s="142">
        <v>1</v>
      </c>
      <c r="D45" s="161" t="s">
        <v>202</v>
      </c>
      <c r="E45" s="170" t="s">
        <v>332</v>
      </c>
      <c r="F45" s="161" t="s">
        <v>346</v>
      </c>
      <c r="G45" s="163" t="s">
        <v>347</v>
      </c>
      <c r="H45" s="161" t="s">
        <v>416</v>
      </c>
      <c r="I45" s="161" t="s">
        <v>338</v>
      </c>
      <c r="J45" s="161" t="s">
        <v>415</v>
      </c>
      <c r="K45" s="161" t="s">
        <v>391</v>
      </c>
    </row>
    <row r="46" spans="1:11" ht="66">
      <c r="A46" s="208"/>
      <c r="B46" s="207"/>
      <c r="C46" s="144">
        <v>2</v>
      </c>
      <c r="D46" s="161" t="s">
        <v>203</v>
      </c>
      <c r="E46" s="164">
        <v>1</v>
      </c>
      <c r="F46" s="161" t="s">
        <v>361</v>
      </c>
      <c r="G46" s="163" t="s">
        <v>337</v>
      </c>
      <c r="H46" s="161" t="s">
        <v>416</v>
      </c>
      <c r="I46" s="161" t="s">
        <v>338</v>
      </c>
      <c r="J46" s="161" t="s">
        <v>415</v>
      </c>
      <c r="K46" s="161" t="s">
        <v>417</v>
      </c>
    </row>
    <row r="47" spans="1:11" ht="101.25" customHeight="1">
      <c r="A47" s="208"/>
      <c r="B47" s="207"/>
      <c r="C47" s="144">
        <v>3</v>
      </c>
      <c r="D47" s="161" t="s">
        <v>204</v>
      </c>
      <c r="E47" s="162" t="s">
        <v>20</v>
      </c>
      <c r="F47" s="161" t="s">
        <v>343</v>
      </c>
      <c r="G47" s="163" t="s">
        <v>337</v>
      </c>
      <c r="H47" s="161" t="s">
        <v>416</v>
      </c>
      <c r="I47" s="161" t="s">
        <v>418</v>
      </c>
      <c r="J47" s="161" t="s">
        <v>415</v>
      </c>
      <c r="K47" s="161" t="s">
        <v>419</v>
      </c>
    </row>
    <row r="48" spans="1:11" ht="102" customHeight="1">
      <c r="A48" s="208"/>
      <c r="B48" s="207"/>
      <c r="C48" s="144">
        <v>4</v>
      </c>
      <c r="D48" s="161" t="s">
        <v>222</v>
      </c>
      <c r="E48" s="162" t="s">
        <v>20</v>
      </c>
      <c r="F48" s="161" t="s">
        <v>342</v>
      </c>
      <c r="G48" s="163" t="s">
        <v>341</v>
      </c>
      <c r="H48" s="161" t="s">
        <v>416</v>
      </c>
      <c r="I48" s="161" t="s">
        <v>418</v>
      </c>
      <c r="J48" s="161" t="s">
        <v>415</v>
      </c>
      <c r="K48" s="161" t="s">
        <v>420</v>
      </c>
    </row>
    <row r="49" spans="1:11" ht="115.5">
      <c r="A49" s="208"/>
      <c r="B49" s="207"/>
      <c r="C49" s="144">
        <v>5</v>
      </c>
      <c r="D49" s="161" t="s">
        <v>205</v>
      </c>
      <c r="E49" s="162" t="s">
        <v>20</v>
      </c>
      <c r="F49" s="161" t="s">
        <v>360</v>
      </c>
      <c r="G49" s="163" t="s">
        <v>337</v>
      </c>
      <c r="H49" s="161" t="s">
        <v>416</v>
      </c>
      <c r="I49" s="161" t="s">
        <v>418</v>
      </c>
      <c r="J49" s="161" t="s">
        <v>415</v>
      </c>
      <c r="K49" s="161" t="s">
        <v>421</v>
      </c>
    </row>
    <row r="50" spans="1:11" ht="132">
      <c r="A50" s="208"/>
      <c r="B50" s="207"/>
      <c r="C50" s="144">
        <v>6</v>
      </c>
      <c r="D50" s="161" t="s">
        <v>426</v>
      </c>
      <c r="E50" s="168" t="s">
        <v>329</v>
      </c>
      <c r="F50" s="161" t="s">
        <v>362</v>
      </c>
      <c r="G50" s="163" t="s">
        <v>337</v>
      </c>
      <c r="H50" s="161" t="s">
        <v>416</v>
      </c>
      <c r="I50" s="161" t="s">
        <v>418</v>
      </c>
      <c r="J50" s="161" t="s">
        <v>422</v>
      </c>
      <c r="K50" s="161" t="s">
        <v>423</v>
      </c>
    </row>
    <row r="51" spans="1:11" ht="82.5">
      <c r="A51" s="208"/>
      <c r="B51" s="207"/>
      <c r="C51" s="144">
        <v>7</v>
      </c>
      <c r="D51" s="161" t="s">
        <v>206</v>
      </c>
      <c r="E51" s="168" t="s">
        <v>333</v>
      </c>
      <c r="F51" s="161" t="s">
        <v>424</v>
      </c>
      <c r="G51" s="163" t="s">
        <v>341</v>
      </c>
      <c r="H51" s="161" t="s">
        <v>416</v>
      </c>
      <c r="I51" s="161" t="s">
        <v>338</v>
      </c>
      <c r="J51" s="161" t="s">
        <v>425</v>
      </c>
      <c r="K51" s="161" t="s">
        <v>423</v>
      </c>
    </row>
    <row r="52" spans="1:11" ht="82.5">
      <c r="A52" s="204"/>
      <c r="B52" s="206"/>
      <c r="C52" s="143">
        <v>8</v>
      </c>
      <c r="D52" s="161" t="s">
        <v>207</v>
      </c>
      <c r="E52" s="164">
        <v>1</v>
      </c>
      <c r="F52" s="161" t="s">
        <v>427</v>
      </c>
      <c r="G52" s="163" t="s">
        <v>341</v>
      </c>
      <c r="H52" s="161" t="s">
        <v>416</v>
      </c>
      <c r="I52" s="161" t="s">
        <v>338</v>
      </c>
      <c r="J52" s="161" t="s">
        <v>425</v>
      </c>
      <c r="K52" s="161" t="s">
        <v>428</v>
      </c>
    </row>
    <row r="53" spans="1:11" ht="51.75" customHeight="1">
      <c r="A53" s="203">
        <v>18</v>
      </c>
      <c r="B53" s="205" t="s">
        <v>208</v>
      </c>
      <c r="C53" s="142">
        <v>1</v>
      </c>
      <c r="D53" s="161" t="s">
        <v>209</v>
      </c>
      <c r="E53" s="162" t="s">
        <v>20</v>
      </c>
      <c r="F53" s="161" t="s">
        <v>576</v>
      </c>
      <c r="G53" s="163" t="s">
        <v>352</v>
      </c>
      <c r="H53" s="161" t="s">
        <v>413</v>
      </c>
      <c r="I53" s="161" t="s">
        <v>429</v>
      </c>
      <c r="J53" s="161"/>
      <c r="K53" s="161" t="s">
        <v>430</v>
      </c>
    </row>
    <row r="54" spans="1:11" ht="66">
      <c r="A54" s="208"/>
      <c r="B54" s="207"/>
      <c r="C54" s="144">
        <v>2</v>
      </c>
      <c r="D54" s="161" t="s">
        <v>210</v>
      </c>
      <c r="E54" s="162" t="s">
        <v>20</v>
      </c>
      <c r="F54" s="161" t="s">
        <v>363</v>
      </c>
      <c r="G54" s="163" t="s">
        <v>337</v>
      </c>
      <c r="H54" s="161" t="s">
        <v>431</v>
      </c>
      <c r="I54" s="161" t="s">
        <v>432</v>
      </c>
      <c r="J54" s="161"/>
      <c r="K54" s="161" t="s">
        <v>433</v>
      </c>
    </row>
    <row r="55" spans="1:11" ht="115.5">
      <c r="A55" s="208"/>
      <c r="B55" s="207"/>
      <c r="C55" s="144">
        <v>3</v>
      </c>
      <c r="D55" s="161" t="s">
        <v>211</v>
      </c>
      <c r="E55" s="162" t="s">
        <v>20</v>
      </c>
      <c r="F55" s="161" t="s">
        <v>364</v>
      </c>
      <c r="G55" s="163" t="s">
        <v>337</v>
      </c>
      <c r="H55" s="161" t="s">
        <v>431</v>
      </c>
      <c r="I55" s="161" t="s">
        <v>432</v>
      </c>
      <c r="J55" s="161" t="s">
        <v>415</v>
      </c>
      <c r="K55" s="161" t="s">
        <v>436</v>
      </c>
    </row>
    <row r="56" spans="1:11" ht="47.25" customHeight="1">
      <c r="A56" s="208"/>
      <c r="B56" s="207"/>
      <c r="C56" s="144">
        <v>4</v>
      </c>
      <c r="D56" s="161" t="s">
        <v>212</v>
      </c>
      <c r="E56" s="164">
        <v>1</v>
      </c>
      <c r="F56" s="161" t="s">
        <v>365</v>
      </c>
      <c r="G56" s="163" t="s">
        <v>337</v>
      </c>
      <c r="H56" s="161" t="s">
        <v>431</v>
      </c>
      <c r="I56" s="161" t="s">
        <v>432</v>
      </c>
      <c r="J56" s="161" t="s">
        <v>434</v>
      </c>
      <c r="K56" s="161" t="s">
        <v>435</v>
      </c>
    </row>
    <row r="57" spans="1:11" ht="82.5">
      <c r="A57" s="208"/>
      <c r="B57" s="207"/>
      <c r="C57" s="144">
        <v>5</v>
      </c>
      <c r="D57" s="161" t="s">
        <v>213</v>
      </c>
      <c r="E57" s="162" t="s">
        <v>20</v>
      </c>
      <c r="F57" s="161" t="s">
        <v>437</v>
      </c>
      <c r="G57" s="163" t="s">
        <v>352</v>
      </c>
      <c r="H57" s="161" t="s">
        <v>351</v>
      </c>
      <c r="I57" s="161" t="s">
        <v>438</v>
      </c>
      <c r="J57" s="161" t="s">
        <v>300</v>
      </c>
      <c r="K57" s="161" t="s">
        <v>439</v>
      </c>
    </row>
    <row r="58" spans="1:11" ht="99">
      <c r="A58" s="204"/>
      <c r="B58" s="206"/>
      <c r="C58" s="143">
        <v>6</v>
      </c>
      <c r="D58" s="161" t="s">
        <v>214</v>
      </c>
      <c r="E58" s="162" t="s">
        <v>20</v>
      </c>
      <c r="F58" s="161" t="s">
        <v>368</v>
      </c>
      <c r="G58" s="163" t="s">
        <v>341</v>
      </c>
      <c r="H58" s="161" t="s">
        <v>351</v>
      </c>
      <c r="I58" s="161" t="s">
        <v>438</v>
      </c>
      <c r="J58" s="161" t="s">
        <v>300</v>
      </c>
      <c r="K58" s="161" t="s">
        <v>439</v>
      </c>
    </row>
    <row r="59" spans="1:11" ht="104.25" customHeight="1">
      <c r="A59" s="203">
        <v>19</v>
      </c>
      <c r="B59" s="205" t="s">
        <v>215</v>
      </c>
      <c r="C59" s="142">
        <v>1</v>
      </c>
      <c r="D59" s="161" t="s">
        <v>216</v>
      </c>
      <c r="E59" s="162" t="s">
        <v>20</v>
      </c>
      <c r="F59" s="161" t="s">
        <v>367</v>
      </c>
      <c r="G59" s="163" t="s">
        <v>337</v>
      </c>
      <c r="H59" s="161" t="s">
        <v>351</v>
      </c>
      <c r="I59" s="161" t="s">
        <v>440</v>
      </c>
      <c r="J59" s="161" t="s">
        <v>442</v>
      </c>
      <c r="K59" s="161" t="s">
        <v>441</v>
      </c>
    </row>
    <row r="60" spans="1:11" ht="181.5">
      <c r="A60" s="204"/>
      <c r="B60" s="206"/>
      <c r="C60" s="143">
        <v>2</v>
      </c>
      <c r="D60" s="171" t="s">
        <v>217</v>
      </c>
      <c r="E60" s="172" t="s">
        <v>20</v>
      </c>
      <c r="F60" s="171" t="s">
        <v>366</v>
      </c>
      <c r="G60" s="173" t="s">
        <v>337</v>
      </c>
      <c r="H60" s="171" t="s">
        <v>351</v>
      </c>
      <c r="I60" s="171" t="s">
        <v>440</v>
      </c>
      <c r="J60" s="171" t="s">
        <v>443</v>
      </c>
      <c r="K60" s="171" t="s">
        <v>444</v>
      </c>
    </row>
    <row r="61" spans="1:11" ht="16.5">
      <c r="A61" s="136"/>
      <c r="B61" s="187"/>
      <c r="C61" s="136"/>
      <c r="D61" s="135"/>
      <c r="E61" s="248"/>
      <c r="F61" s="135"/>
      <c r="G61" s="136"/>
      <c r="H61" s="135"/>
      <c r="I61" s="135"/>
      <c r="J61" s="135"/>
      <c r="K61" s="135"/>
    </row>
    <row r="62" spans="2:11" ht="72" customHeight="1">
      <c r="B62" s="249" t="s">
        <v>577</v>
      </c>
      <c r="C62" s="249"/>
      <c r="D62" s="249"/>
      <c r="E62" s="249"/>
      <c r="F62" s="249"/>
      <c r="G62" s="249"/>
      <c r="H62" s="249"/>
      <c r="I62" s="249"/>
      <c r="J62" s="249"/>
      <c r="K62" s="249"/>
    </row>
    <row r="63" spans="2:9" ht="18.75" customHeight="1" hidden="1">
      <c r="B63" s="227" t="s">
        <v>453</v>
      </c>
      <c r="C63" s="227"/>
      <c r="F63" s="224" t="s">
        <v>454</v>
      </c>
      <c r="G63" s="224"/>
      <c r="H63" s="224"/>
      <c r="I63" s="224"/>
    </row>
    <row r="64" spans="2:10" ht="18.75" customHeight="1">
      <c r="B64" s="250" t="s">
        <v>453</v>
      </c>
      <c r="C64" s="250"/>
      <c r="F64" s="224" t="s">
        <v>454</v>
      </c>
      <c r="G64" s="224"/>
      <c r="H64" s="224"/>
      <c r="I64" s="224"/>
      <c r="J64" s="224"/>
    </row>
    <row r="65" spans="2:10" ht="21.75" customHeight="1">
      <c r="B65" s="226" t="s">
        <v>578</v>
      </c>
      <c r="C65" s="226"/>
      <c r="D65" s="226"/>
      <c r="F65" s="224" t="s">
        <v>455</v>
      </c>
      <c r="G65" s="224"/>
      <c r="H65" s="224"/>
      <c r="I65" s="224"/>
      <c r="J65" s="224"/>
    </row>
    <row r="66" spans="2:7" ht="18.75">
      <c r="B66" s="226" t="s">
        <v>461</v>
      </c>
      <c r="C66" s="226"/>
      <c r="D66" s="226"/>
      <c r="F66" s="157"/>
      <c r="G66" s="156"/>
    </row>
    <row r="67" spans="2:7" ht="19.5" customHeight="1">
      <c r="B67" s="226" t="s">
        <v>460</v>
      </c>
      <c r="C67" s="226"/>
      <c r="D67" s="226"/>
      <c r="F67" s="157"/>
      <c r="G67" s="156"/>
    </row>
    <row r="68" spans="2:7" ht="21" customHeight="1">
      <c r="B68" s="226" t="s">
        <v>582</v>
      </c>
      <c r="C68" s="226"/>
      <c r="D68" s="226"/>
      <c r="F68" s="157"/>
      <c r="G68" s="156"/>
    </row>
    <row r="69" spans="2:7" ht="18.75">
      <c r="B69" s="226" t="s">
        <v>583</v>
      </c>
      <c r="C69" s="226"/>
      <c r="D69" s="226"/>
      <c r="F69" s="157"/>
      <c r="G69" s="156"/>
    </row>
    <row r="70" spans="2:7" ht="18.75">
      <c r="B70" s="226" t="s">
        <v>579</v>
      </c>
      <c r="C70" s="226"/>
      <c r="D70" s="226"/>
      <c r="F70" s="157"/>
      <c r="G70" s="156"/>
    </row>
    <row r="71" spans="6:10" ht="18.75">
      <c r="F71" s="224" t="s">
        <v>456</v>
      </c>
      <c r="G71" s="224"/>
      <c r="H71" s="224"/>
      <c r="I71" s="224"/>
      <c r="J71" s="224"/>
    </row>
  </sheetData>
  <sheetProtection/>
  <mergeCells count="60">
    <mergeCell ref="F71:J71"/>
    <mergeCell ref="B64:C64"/>
    <mergeCell ref="B9:C11"/>
    <mergeCell ref="F4:K4"/>
    <mergeCell ref="D5:I5"/>
    <mergeCell ref="B65:D65"/>
    <mergeCell ref="A4:D4"/>
    <mergeCell ref="B62:K62"/>
    <mergeCell ref="F64:J64"/>
    <mergeCell ref="F65:J65"/>
    <mergeCell ref="B68:D68"/>
    <mergeCell ref="B69:D69"/>
    <mergeCell ref="B70:D70"/>
    <mergeCell ref="B67:D67"/>
    <mergeCell ref="K15:K17"/>
    <mergeCell ref="K36:K37"/>
    <mergeCell ref="G15:G16"/>
    <mergeCell ref="I15:I16"/>
    <mergeCell ref="J15:J16"/>
    <mergeCell ref="B63:C63"/>
    <mergeCell ref="A1:D1"/>
    <mergeCell ref="A2:D2"/>
    <mergeCell ref="E1:K1"/>
    <mergeCell ref="E2:K2"/>
    <mergeCell ref="A6:K6"/>
    <mergeCell ref="B66:D66"/>
    <mergeCell ref="F63:I63"/>
    <mergeCell ref="F9:K9"/>
    <mergeCell ref="B38:B40"/>
    <mergeCell ref="A38:A40"/>
    <mergeCell ref="B20:B21"/>
    <mergeCell ref="B27:B30"/>
    <mergeCell ref="A27:A30"/>
    <mergeCell ref="K10:K11"/>
    <mergeCell ref="A41:A43"/>
    <mergeCell ref="D9:D11"/>
    <mergeCell ref="E9:E11"/>
    <mergeCell ref="B12:B13"/>
    <mergeCell ref="A14:A17"/>
    <mergeCell ref="B41:B43"/>
    <mergeCell ref="A18:A19"/>
    <mergeCell ref="B14:B17"/>
    <mergeCell ref="A12:A13"/>
    <mergeCell ref="A9:A11"/>
    <mergeCell ref="A23:A25"/>
    <mergeCell ref="A31:A32"/>
    <mergeCell ref="F10:F11"/>
    <mergeCell ref="H10:J10"/>
    <mergeCell ref="I36:I37"/>
    <mergeCell ref="J36:J37"/>
    <mergeCell ref="H14:H17"/>
    <mergeCell ref="H36:H37"/>
    <mergeCell ref="B18:B19"/>
    <mergeCell ref="G10:G11"/>
    <mergeCell ref="A59:A60"/>
    <mergeCell ref="B59:B60"/>
    <mergeCell ref="B53:B58"/>
    <mergeCell ref="A53:A58"/>
    <mergeCell ref="A45:A52"/>
    <mergeCell ref="B45:B52"/>
  </mergeCells>
  <printOptions/>
  <pageMargins left="0.27" right="0.16" top="0.4" bottom="0.25" header="0.3" footer="0.32"/>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G22"/>
  <sheetViews>
    <sheetView zoomScalePageLayoutView="0" workbookViewId="0" topLeftCell="A1">
      <selection activeCell="D22" sqref="D22:F22"/>
    </sheetView>
  </sheetViews>
  <sheetFormatPr defaultColWidth="9.140625" defaultRowHeight="12.75"/>
  <cols>
    <col min="1" max="1" width="9.140625" style="131" customWidth="1"/>
    <col min="2" max="2" width="16.00390625" style="0" customWidth="1"/>
    <col min="5" max="5" width="9.140625" style="131" customWidth="1"/>
    <col min="6" max="6" width="24.7109375" style="0" customWidth="1"/>
  </cols>
  <sheetData>
    <row r="1" spans="1:7" ht="15.75">
      <c r="A1" s="236" t="s">
        <v>313</v>
      </c>
      <c r="B1" s="237"/>
      <c r="C1" s="238"/>
      <c r="D1" s="126"/>
      <c r="E1" s="239" t="s">
        <v>314</v>
      </c>
      <c r="F1" s="240"/>
      <c r="G1" s="241"/>
    </row>
    <row r="2" spans="1:7" ht="12.75">
      <c r="A2" s="4" t="s">
        <v>0</v>
      </c>
      <c r="B2" s="128" t="s">
        <v>16</v>
      </c>
      <c r="C2" s="4" t="s">
        <v>315</v>
      </c>
      <c r="D2" s="126"/>
      <c r="E2" s="4" t="s">
        <v>0</v>
      </c>
      <c r="F2" s="128" t="s">
        <v>16</v>
      </c>
      <c r="G2" s="132" t="s">
        <v>315</v>
      </c>
    </row>
    <row r="3" spans="1:7" ht="12.75">
      <c r="A3" s="5">
        <v>1</v>
      </c>
      <c r="B3" s="128" t="s">
        <v>19</v>
      </c>
      <c r="C3" s="4">
        <v>3</v>
      </c>
      <c r="D3" s="126"/>
      <c r="E3" s="5">
        <v>1</v>
      </c>
      <c r="F3" s="128" t="s">
        <v>19</v>
      </c>
      <c r="G3" s="127">
        <v>2</v>
      </c>
    </row>
    <row r="4" spans="1:7" ht="12.75">
      <c r="A4" s="5">
        <v>2</v>
      </c>
      <c r="B4" s="128" t="s">
        <v>21</v>
      </c>
      <c r="C4" s="4">
        <v>4</v>
      </c>
      <c r="D4" s="126"/>
      <c r="E4" s="5">
        <v>2</v>
      </c>
      <c r="F4" s="128" t="s">
        <v>21</v>
      </c>
      <c r="G4" s="127">
        <v>4</v>
      </c>
    </row>
    <row r="5" spans="1:7" ht="12.75">
      <c r="A5" s="5">
        <v>3</v>
      </c>
      <c r="B5" s="128" t="s">
        <v>22</v>
      </c>
      <c r="C5" s="4">
        <v>2</v>
      </c>
      <c r="D5" s="126"/>
      <c r="E5" s="5">
        <v>3</v>
      </c>
      <c r="F5" s="128" t="s">
        <v>22</v>
      </c>
      <c r="G5" s="127">
        <v>2</v>
      </c>
    </row>
    <row r="6" spans="1:7" ht="12.75">
      <c r="A6" s="5">
        <v>4</v>
      </c>
      <c r="B6" s="128" t="s">
        <v>23</v>
      </c>
      <c r="C6" s="4">
        <v>2</v>
      </c>
      <c r="D6" s="126"/>
      <c r="E6" s="5">
        <v>4</v>
      </c>
      <c r="F6" s="128" t="s">
        <v>23</v>
      </c>
      <c r="G6" s="127">
        <v>2</v>
      </c>
    </row>
    <row r="7" spans="1:7" ht="12.75">
      <c r="A7" s="5">
        <v>5</v>
      </c>
      <c r="B7" s="32" t="s">
        <v>24</v>
      </c>
      <c r="C7" s="4">
        <v>1</v>
      </c>
      <c r="D7" s="126"/>
      <c r="E7" s="5">
        <v>5</v>
      </c>
      <c r="F7" s="32" t="s">
        <v>24</v>
      </c>
      <c r="G7" s="127">
        <v>1</v>
      </c>
    </row>
    <row r="8" spans="1:7" ht="12.75">
      <c r="A8" s="5">
        <v>6</v>
      </c>
      <c r="B8" s="128" t="s">
        <v>25</v>
      </c>
      <c r="C8" s="4">
        <v>2</v>
      </c>
      <c r="D8" s="126"/>
      <c r="E8" s="5">
        <v>6</v>
      </c>
      <c r="F8" s="128" t="s">
        <v>25</v>
      </c>
      <c r="G8" s="127">
        <v>3</v>
      </c>
    </row>
    <row r="9" spans="1:7" ht="24">
      <c r="A9" s="5">
        <v>7</v>
      </c>
      <c r="B9" s="32" t="s">
        <v>305</v>
      </c>
      <c r="C9" s="4">
        <v>1</v>
      </c>
      <c r="D9" s="126"/>
      <c r="E9" s="5">
        <v>7</v>
      </c>
      <c r="F9" s="32" t="s">
        <v>183</v>
      </c>
      <c r="G9" s="127">
        <v>1</v>
      </c>
    </row>
    <row r="10" spans="1:7" ht="12.75">
      <c r="A10" s="5">
        <v>8</v>
      </c>
      <c r="B10" s="128" t="s">
        <v>306</v>
      </c>
      <c r="C10" s="4">
        <v>2</v>
      </c>
      <c r="D10" s="126"/>
      <c r="E10" s="5">
        <v>8</v>
      </c>
      <c r="F10" s="128" t="s">
        <v>180</v>
      </c>
      <c r="G10" s="127">
        <v>4</v>
      </c>
    </row>
    <row r="11" spans="1:7" ht="12.75">
      <c r="A11" s="5">
        <v>9</v>
      </c>
      <c r="B11" s="128" t="s">
        <v>26</v>
      </c>
      <c r="C11" s="4">
        <v>2</v>
      </c>
      <c r="D11" s="126"/>
      <c r="E11" s="5">
        <v>9</v>
      </c>
      <c r="F11" s="128" t="s">
        <v>26</v>
      </c>
      <c r="G11" s="127">
        <v>2</v>
      </c>
    </row>
    <row r="12" spans="1:7" ht="12.75">
      <c r="A12" s="5">
        <v>10</v>
      </c>
      <c r="B12" s="32" t="s">
        <v>28</v>
      </c>
      <c r="C12" s="4">
        <v>1</v>
      </c>
      <c r="D12" s="126"/>
      <c r="E12" s="5">
        <v>10</v>
      </c>
      <c r="F12" s="32" t="s">
        <v>28</v>
      </c>
      <c r="G12" s="127">
        <v>1</v>
      </c>
    </row>
    <row r="13" spans="1:7" ht="12.75">
      <c r="A13" s="5">
        <v>11</v>
      </c>
      <c r="B13" s="32" t="s">
        <v>15</v>
      </c>
      <c r="C13" s="4">
        <v>1</v>
      </c>
      <c r="D13" s="126"/>
      <c r="E13" s="5">
        <v>11</v>
      </c>
      <c r="F13" s="32" t="s">
        <v>15</v>
      </c>
      <c r="G13" s="127">
        <v>1</v>
      </c>
    </row>
    <row r="14" spans="1:7" ht="31.5">
      <c r="A14" s="5">
        <v>12</v>
      </c>
      <c r="B14" s="129" t="s">
        <v>307</v>
      </c>
      <c r="C14" s="130">
        <v>1</v>
      </c>
      <c r="D14" s="126"/>
      <c r="E14" s="5">
        <v>12</v>
      </c>
      <c r="F14" s="128" t="s">
        <v>189</v>
      </c>
      <c r="G14" s="127">
        <v>1</v>
      </c>
    </row>
    <row r="15" spans="1:7" ht="12.75">
      <c r="A15" s="5">
        <v>13</v>
      </c>
      <c r="B15" s="32" t="s">
        <v>308</v>
      </c>
      <c r="C15" s="4">
        <v>1</v>
      </c>
      <c r="D15" s="126"/>
      <c r="E15" s="5">
        <v>13</v>
      </c>
      <c r="F15" s="128" t="s">
        <v>192</v>
      </c>
      <c r="G15" s="127">
        <v>2</v>
      </c>
    </row>
    <row r="16" spans="1:7" ht="12.75">
      <c r="A16" s="5">
        <v>14</v>
      </c>
      <c r="B16" s="128" t="s">
        <v>309</v>
      </c>
      <c r="C16" s="4">
        <v>3</v>
      </c>
      <c r="D16" s="126"/>
      <c r="E16" s="5">
        <v>14</v>
      </c>
      <c r="F16" s="128" t="s">
        <v>193</v>
      </c>
      <c r="G16" s="127">
        <v>3</v>
      </c>
    </row>
    <row r="17" spans="1:7" ht="12.75">
      <c r="A17" s="5">
        <v>15</v>
      </c>
      <c r="B17" s="32" t="s">
        <v>29</v>
      </c>
      <c r="C17" s="4">
        <v>2</v>
      </c>
      <c r="D17" s="126"/>
      <c r="E17" s="5">
        <v>15</v>
      </c>
      <c r="F17" s="128" t="s">
        <v>29</v>
      </c>
      <c r="G17" s="127">
        <v>3</v>
      </c>
    </row>
    <row r="18" spans="1:7" ht="12.75">
      <c r="A18" s="5">
        <v>16</v>
      </c>
      <c r="B18" s="32" t="s">
        <v>30</v>
      </c>
      <c r="C18" s="4">
        <v>1</v>
      </c>
      <c r="D18" s="126"/>
      <c r="E18" s="5">
        <v>16</v>
      </c>
      <c r="F18" s="32" t="s">
        <v>30</v>
      </c>
      <c r="G18" s="127">
        <v>1</v>
      </c>
    </row>
    <row r="19" spans="1:7" ht="12.75">
      <c r="A19" s="5">
        <v>17</v>
      </c>
      <c r="B19" s="128" t="s">
        <v>310</v>
      </c>
      <c r="C19" s="4">
        <v>5</v>
      </c>
      <c r="D19" s="126"/>
      <c r="E19" s="5">
        <v>17</v>
      </c>
      <c r="F19" s="128" t="s">
        <v>310</v>
      </c>
      <c r="G19" s="127">
        <v>8</v>
      </c>
    </row>
    <row r="20" spans="1:7" ht="24">
      <c r="A20" s="5">
        <v>18</v>
      </c>
      <c r="B20" s="128" t="s">
        <v>311</v>
      </c>
      <c r="C20" s="4">
        <v>4</v>
      </c>
      <c r="D20" s="126"/>
      <c r="E20" s="5">
        <v>18</v>
      </c>
      <c r="F20" s="128" t="s">
        <v>208</v>
      </c>
      <c r="G20" s="127">
        <v>6</v>
      </c>
    </row>
    <row r="21" spans="1:7" ht="12.75">
      <c r="A21" s="5">
        <v>19</v>
      </c>
      <c r="B21" s="32" t="s">
        <v>312</v>
      </c>
      <c r="C21" s="4">
        <v>1</v>
      </c>
      <c r="D21" s="126"/>
      <c r="E21" s="5">
        <v>19</v>
      </c>
      <c r="F21" s="128" t="s">
        <v>215</v>
      </c>
      <c r="G21" s="127">
        <v>2</v>
      </c>
    </row>
    <row r="22" spans="3:7" ht="12.75">
      <c r="C22">
        <f>SUM(C3:C21)</f>
        <v>39</v>
      </c>
      <c r="E22"/>
      <c r="G22">
        <f>SUM(G3:G21)</f>
        <v>49</v>
      </c>
    </row>
  </sheetData>
  <sheetProtection/>
  <mergeCells count="2">
    <mergeCell ref="A1:C1"/>
    <mergeCell ref="E1:G1"/>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45"/>
  <sheetViews>
    <sheetView zoomScalePageLayoutView="0" workbookViewId="0" topLeftCell="A1">
      <selection activeCell="B8" sqref="B8"/>
    </sheetView>
  </sheetViews>
  <sheetFormatPr defaultColWidth="9.140625" defaultRowHeight="12.75"/>
  <cols>
    <col min="1" max="1" width="6.00390625" style="176" customWidth="1"/>
    <col min="2" max="2" width="37.57421875" style="177" customWidth="1"/>
    <col min="3" max="3" width="17.421875" style="177" customWidth="1"/>
    <col min="4" max="4" width="16.140625" style="177" customWidth="1"/>
    <col min="5" max="5" width="19.57421875" style="176" customWidth="1"/>
    <col min="6" max="6" width="19.28125" style="177" customWidth="1"/>
    <col min="7" max="7" width="25.00390625" style="177" customWidth="1"/>
  </cols>
  <sheetData>
    <row r="1" spans="2:7" ht="20.25" customHeight="1">
      <c r="B1" s="176" t="s">
        <v>462</v>
      </c>
      <c r="C1" s="243" t="s">
        <v>451</v>
      </c>
      <c r="D1" s="243"/>
      <c r="E1" s="243"/>
      <c r="F1" s="243"/>
      <c r="G1" s="243"/>
    </row>
    <row r="2" spans="2:6" ht="18.75" customHeight="1">
      <c r="B2" s="178" t="s">
        <v>463</v>
      </c>
      <c r="D2" s="243" t="s">
        <v>452</v>
      </c>
      <c r="E2" s="243"/>
      <c r="F2" s="243"/>
    </row>
    <row r="4" spans="1:7" ht="15.75">
      <c r="A4" s="243" t="s">
        <v>474</v>
      </c>
      <c r="B4" s="243"/>
      <c r="C4" s="243"/>
      <c r="D4" s="243"/>
      <c r="E4" s="243"/>
      <c r="F4" s="243"/>
      <c r="G4" s="243"/>
    </row>
    <row r="5" spans="2:7" ht="15.75">
      <c r="B5" s="176"/>
      <c r="C5" s="176"/>
      <c r="D5" s="176"/>
      <c r="F5" s="176"/>
      <c r="G5" s="176"/>
    </row>
    <row r="6" spans="1:7" ht="15.75">
      <c r="A6" s="244" t="s">
        <v>0</v>
      </c>
      <c r="B6" s="244" t="s">
        <v>226</v>
      </c>
      <c r="C6" s="244" t="s">
        <v>227</v>
      </c>
      <c r="D6" s="244" t="s">
        <v>228</v>
      </c>
      <c r="E6" s="244"/>
      <c r="F6" s="244"/>
      <c r="G6" s="245" t="s">
        <v>232</v>
      </c>
    </row>
    <row r="7" spans="1:7" ht="15.75">
      <c r="A7" s="244"/>
      <c r="B7" s="244"/>
      <c r="C7" s="244"/>
      <c r="D7" s="179" t="s">
        <v>229</v>
      </c>
      <c r="E7" s="179" t="s">
        <v>230</v>
      </c>
      <c r="F7" s="179" t="s">
        <v>231</v>
      </c>
      <c r="G7" s="246"/>
    </row>
    <row r="8" spans="1:7" ht="31.5">
      <c r="A8" s="179">
        <v>1</v>
      </c>
      <c r="B8" s="180" t="s">
        <v>248</v>
      </c>
      <c r="C8" s="180"/>
      <c r="D8" s="180"/>
      <c r="E8" s="179"/>
      <c r="F8" s="180"/>
      <c r="G8" s="180"/>
    </row>
    <row r="9" spans="1:7" ht="31.5">
      <c r="A9" s="181" t="s">
        <v>233</v>
      </c>
      <c r="B9" s="182" t="s">
        <v>234</v>
      </c>
      <c r="C9" s="182" t="s">
        <v>490</v>
      </c>
      <c r="D9" s="182" t="s">
        <v>235</v>
      </c>
      <c r="E9" s="181" t="s">
        <v>476</v>
      </c>
      <c r="F9" s="182" t="s">
        <v>237</v>
      </c>
      <c r="G9" s="182" t="s">
        <v>464</v>
      </c>
    </row>
    <row r="10" spans="1:7" ht="15.75">
      <c r="A10" s="181">
        <v>1.2</v>
      </c>
      <c r="B10" s="182" t="s">
        <v>465</v>
      </c>
      <c r="C10" s="183" t="s">
        <v>466</v>
      </c>
      <c r="D10" s="182" t="s">
        <v>235</v>
      </c>
      <c r="E10" s="181" t="s">
        <v>475</v>
      </c>
      <c r="F10" s="182" t="s">
        <v>477</v>
      </c>
      <c r="G10" s="182"/>
    </row>
    <row r="11" spans="1:7" ht="31.5">
      <c r="A11" s="181">
        <v>1.3</v>
      </c>
      <c r="B11" s="182" t="s">
        <v>244</v>
      </c>
      <c r="C11" s="184" t="s">
        <v>467</v>
      </c>
      <c r="D11" s="182" t="s">
        <v>235</v>
      </c>
      <c r="E11" s="181" t="s">
        <v>476</v>
      </c>
      <c r="F11" s="182" t="s">
        <v>237</v>
      </c>
      <c r="G11" s="182" t="s">
        <v>489</v>
      </c>
    </row>
    <row r="12" spans="1:7" ht="31.5">
      <c r="A12" s="181">
        <v>1.4</v>
      </c>
      <c r="B12" s="182" t="s">
        <v>468</v>
      </c>
      <c r="C12" s="184" t="s">
        <v>469</v>
      </c>
      <c r="D12" s="182" t="s">
        <v>470</v>
      </c>
      <c r="E12" s="181" t="s">
        <v>476</v>
      </c>
      <c r="F12" s="182" t="s">
        <v>237</v>
      </c>
      <c r="G12" s="182"/>
    </row>
    <row r="13" spans="1:7" ht="15.75">
      <c r="A13" s="179">
        <v>2</v>
      </c>
      <c r="B13" s="180" t="s">
        <v>471</v>
      </c>
      <c r="C13" s="180"/>
      <c r="D13" s="180"/>
      <c r="E13" s="179"/>
      <c r="F13" s="180"/>
      <c r="G13" s="180"/>
    </row>
    <row r="14" spans="1:7" ht="47.25" customHeight="1">
      <c r="A14" s="181">
        <v>2.1</v>
      </c>
      <c r="B14" s="182" t="s">
        <v>472</v>
      </c>
      <c r="C14" s="184" t="s">
        <v>466</v>
      </c>
      <c r="D14" s="182" t="s">
        <v>473</v>
      </c>
      <c r="E14" s="181" t="s">
        <v>475</v>
      </c>
      <c r="F14" s="182" t="s">
        <v>478</v>
      </c>
      <c r="G14" s="182" t="s">
        <v>479</v>
      </c>
    </row>
    <row r="15" spans="1:7" s="186" customFormat="1" ht="30.75" customHeight="1">
      <c r="A15" s="179">
        <v>3</v>
      </c>
      <c r="B15" s="180" t="s">
        <v>480</v>
      </c>
      <c r="C15" s="185"/>
      <c r="D15" s="180"/>
      <c r="E15" s="179"/>
      <c r="F15" s="180"/>
      <c r="G15" s="180"/>
    </row>
    <row r="16" spans="1:7" ht="22.5" customHeight="1">
      <c r="A16" s="181" t="s">
        <v>481</v>
      </c>
      <c r="B16" s="182" t="s">
        <v>496</v>
      </c>
      <c r="C16" s="184" t="s">
        <v>497</v>
      </c>
      <c r="D16" s="182" t="s">
        <v>235</v>
      </c>
      <c r="E16" s="181" t="s">
        <v>486</v>
      </c>
      <c r="F16" s="182" t="s">
        <v>385</v>
      </c>
      <c r="G16" s="182" t="s">
        <v>258</v>
      </c>
    </row>
    <row r="17" spans="1:7" ht="21.75" customHeight="1">
      <c r="A17" s="181" t="s">
        <v>482</v>
      </c>
      <c r="B17" s="182" t="s">
        <v>493</v>
      </c>
      <c r="C17" s="184" t="s">
        <v>467</v>
      </c>
      <c r="D17" s="182" t="s">
        <v>235</v>
      </c>
      <c r="E17" s="181" t="s">
        <v>486</v>
      </c>
      <c r="F17" s="182" t="s">
        <v>385</v>
      </c>
      <c r="G17" s="182" t="s">
        <v>494</v>
      </c>
    </row>
    <row r="18" spans="1:7" ht="24" customHeight="1">
      <c r="A18" s="181">
        <v>2.3</v>
      </c>
      <c r="B18" s="182" t="s">
        <v>261</v>
      </c>
      <c r="C18" s="184" t="s">
        <v>467</v>
      </c>
      <c r="D18" s="182" t="s">
        <v>500</v>
      </c>
      <c r="E18" s="181" t="s">
        <v>486</v>
      </c>
      <c r="F18" s="182" t="s">
        <v>385</v>
      </c>
      <c r="G18" s="182" t="s">
        <v>495</v>
      </c>
    </row>
    <row r="19" spans="1:7" ht="15.75">
      <c r="A19" s="181">
        <v>2.4</v>
      </c>
      <c r="B19" s="182" t="s">
        <v>487</v>
      </c>
      <c r="C19" s="182" t="s">
        <v>498</v>
      </c>
      <c r="D19" s="182" t="s">
        <v>235</v>
      </c>
      <c r="E19" s="181" t="s">
        <v>385</v>
      </c>
      <c r="F19" s="182" t="s">
        <v>425</v>
      </c>
      <c r="G19" s="182" t="s">
        <v>488</v>
      </c>
    </row>
    <row r="20" spans="1:7" ht="15.75">
      <c r="A20" s="179">
        <v>4</v>
      </c>
      <c r="B20" s="180" t="s">
        <v>483</v>
      </c>
      <c r="C20" s="180"/>
      <c r="D20" s="180"/>
      <c r="E20" s="179"/>
      <c r="F20" s="180"/>
      <c r="G20" s="180"/>
    </row>
    <row r="21" spans="1:7" s="188" customFormat="1" ht="31.5">
      <c r="A21" s="181" t="s">
        <v>484</v>
      </c>
      <c r="B21" s="182" t="s">
        <v>485</v>
      </c>
      <c r="C21" s="184" t="s">
        <v>499</v>
      </c>
      <c r="D21" s="182" t="s">
        <v>501</v>
      </c>
      <c r="E21" s="181" t="s">
        <v>475</v>
      </c>
      <c r="F21" s="182" t="s">
        <v>502</v>
      </c>
      <c r="G21" s="182" t="s">
        <v>503</v>
      </c>
    </row>
    <row r="22" spans="1:7" s="186" customFormat="1" ht="15.75">
      <c r="A22" s="179">
        <v>5</v>
      </c>
      <c r="B22" s="180" t="s">
        <v>491</v>
      </c>
      <c r="C22" s="185"/>
      <c r="D22" s="180"/>
      <c r="E22" s="179"/>
      <c r="F22" s="180"/>
      <c r="G22" s="180"/>
    </row>
    <row r="23" spans="1:7" ht="31.5">
      <c r="A23" s="181">
        <v>5.1</v>
      </c>
      <c r="B23" s="182" t="s">
        <v>267</v>
      </c>
      <c r="C23" s="184" t="s">
        <v>497</v>
      </c>
      <c r="D23" s="182" t="s">
        <v>235</v>
      </c>
      <c r="E23" s="181" t="s">
        <v>399</v>
      </c>
      <c r="F23" s="182" t="s">
        <v>385</v>
      </c>
      <c r="G23" s="182" t="s">
        <v>266</v>
      </c>
    </row>
    <row r="24" spans="1:7" ht="15.75">
      <c r="A24" s="181">
        <v>5.2</v>
      </c>
      <c r="B24" s="182" t="s">
        <v>268</v>
      </c>
      <c r="C24" s="184" t="s">
        <v>467</v>
      </c>
      <c r="D24" s="182" t="s">
        <v>235</v>
      </c>
      <c r="E24" s="181" t="s">
        <v>399</v>
      </c>
      <c r="F24" s="182" t="s">
        <v>385</v>
      </c>
      <c r="G24" s="182" t="s">
        <v>265</v>
      </c>
    </row>
    <row r="25" spans="1:7" ht="25.5" customHeight="1">
      <c r="A25" s="181">
        <v>5.3</v>
      </c>
      <c r="B25" s="182" t="s">
        <v>269</v>
      </c>
      <c r="C25" s="184" t="s">
        <v>467</v>
      </c>
      <c r="D25" s="182" t="s">
        <v>235</v>
      </c>
      <c r="E25" s="181" t="s">
        <v>399</v>
      </c>
      <c r="F25" s="182" t="s">
        <v>385</v>
      </c>
      <c r="G25" s="182" t="s">
        <v>270</v>
      </c>
    </row>
    <row r="26" spans="1:7" ht="31.5">
      <c r="A26" s="181">
        <v>5.4</v>
      </c>
      <c r="B26" s="182" t="s">
        <v>271</v>
      </c>
      <c r="C26" s="184" t="s">
        <v>467</v>
      </c>
      <c r="D26" s="182" t="s">
        <v>235</v>
      </c>
      <c r="E26" s="181" t="s">
        <v>399</v>
      </c>
      <c r="F26" s="182" t="s">
        <v>385</v>
      </c>
      <c r="G26" s="182" t="s">
        <v>272</v>
      </c>
    </row>
    <row r="27" spans="1:7" ht="15.75">
      <c r="A27" s="181">
        <v>3.6</v>
      </c>
      <c r="B27" s="182" t="s">
        <v>273</v>
      </c>
      <c r="C27" s="182" t="s">
        <v>497</v>
      </c>
      <c r="D27" s="182" t="s">
        <v>235</v>
      </c>
      <c r="E27" s="181" t="s">
        <v>505</v>
      </c>
      <c r="F27" s="182" t="s">
        <v>385</v>
      </c>
      <c r="G27" s="182" t="s">
        <v>506</v>
      </c>
    </row>
    <row r="28" spans="1:7" ht="15.75">
      <c r="A28" s="179">
        <v>6</v>
      </c>
      <c r="B28" s="180" t="s">
        <v>276</v>
      </c>
      <c r="C28" s="180"/>
      <c r="D28" s="180"/>
      <c r="E28" s="179"/>
      <c r="F28" s="180"/>
      <c r="G28" s="180"/>
    </row>
    <row r="29" spans="1:7" ht="31.5">
      <c r="A29" s="181">
        <v>4.1</v>
      </c>
      <c r="B29" s="182" t="s">
        <v>277</v>
      </c>
      <c r="C29" s="182" t="s">
        <v>507</v>
      </c>
      <c r="D29" s="182" t="s">
        <v>235</v>
      </c>
      <c r="E29" s="181" t="s">
        <v>508</v>
      </c>
      <c r="F29" s="182" t="s">
        <v>385</v>
      </c>
      <c r="G29" s="182" t="s">
        <v>278</v>
      </c>
    </row>
    <row r="30" spans="1:7" ht="31.5">
      <c r="A30" s="181">
        <v>4.2</v>
      </c>
      <c r="B30" s="182" t="s">
        <v>279</v>
      </c>
      <c r="C30" s="182" t="s">
        <v>507</v>
      </c>
      <c r="D30" s="182" t="s">
        <v>235</v>
      </c>
      <c r="E30" s="181" t="s">
        <v>509</v>
      </c>
      <c r="F30" s="182" t="s">
        <v>385</v>
      </c>
      <c r="G30" s="182" t="s">
        <v>492</v>
      </c>
    </row>
    <row r="31" spans="1:7" ht="31.5">
      <c r="A31" s="181">
        <v>4.3</v>
      </c>
      <c r="B31" s="182" t="s">
        <v>284</v>
      </c>
      <c r="C31" s="182" t="s">
        <v>467</v>
      </c>
      <c r="D31" s="182" t="s">
        <v>235</v>
      </c>
      <c r="E31" s="181" t="s">
        <v>510</v>
      </c>
      <c r="F31" s="182" t="s">
        <v>385</v>
      </c>
      <c r="G31" s="182" t="s">
        <v>286</v>
      </c>
    </row>
    <row r="32" spans="1:7" ht="20.25" customHeight="1">
      <c r="A32" s="181">
        <v>4.4</v>
      </c>
      <c r="B32" s="182" t="s">
        <v>285</v>
      </c>
      <c r="C32" s="182" t="s">
        <v>511</v>
      </c>
      <c r="D32" s="182" t="s">
        <v>235</v>
      </c>
      <c r="E32" s="181" t="s">
        <v>510</v>
      </c>
      <c r="F32" s="182" t="s">
        <v>385</v>
      </c>
      <c r="G32" s="182" t="s">
        <v>287</v>
      </c>
    </row>
    <row r="33" spans="1:7" ht="31.5">
      <c r="A33" s="181">
        <v>4.5</v>
      </c>
      <c r="B33" s="182" t="s">
        <v>288</v>
      </c>
      <c r="C33" s="182" t="s">
        <v>512</v>
      </c>
      <c r="D33" s="182" t="s">
        <v>235</v>
      </c>
      <c r="E33" s="181" t="s">
        <v>508</v>
      </c>
      <c r="F33" s="182" t="s">
        <v>385</v>
      </c>
      <c r="G33" s="182" t="s">
        <v>289</v>
      </c>
    </row>
    <row r="34" spans="1:7" ht="31.5">
      <c r="A34" s="181">
        <v>4.6</v>
      </c>
      <c r="B34" s="182" t="s">
        <v>290</v>
      </c>
      <c r="C34" s="182" t="s">
        <v>316</v>
      </c>
      <c r="D34" s="182" t="s">
        <v>235</v>
      </c>
      <c r="E34" s="181" t="s">
        <v>338</v>
      </c>
      <c r="F34" s="182" t="s">
        <v>319</v>
      </c>
      <c r="G34" s="182" t="s">
        <v>291</v>
      </c>
    </row>
    <row r="35" spans="1:7" ht="31.5">
      <c r="A35" s="181">
        <v>4.5</v>
      </c>
      <c r="B35" s="182" t="s">
        <v>292</v>
      </c>
      <c r="C35" s="182" t="s">
        <v>320</v>
      </c>
      <c r="D35" s="182" t="s">
        <v>235</v>
      </c>
      <c r="E35" s="181" t="s">
        <v>318</v>
      </c>
      <c r="F35" s="182" t="s">
        <v>319</v>
      </c>
      <c r="G35" s="182" t="s">
        <v>291</v>
      </c>
    </row>
    <row r="37" spans="4:7" ht="15.75">
      <c r="D37" s="242" t="s">
        <v>563</v>
      </c>
      <c r="E37" s="242"/>
      <c r="F37" s="242"/>
      <c r="G37" s="242"/>
    </row>
    <row r="38" spans="4:7" ht="15.75">
      <c r="D38" s="243" t="s">
        <v>565</v>
      </c>
      <c r="E38" s="243"/>
      <c r="F38" s="243"/>
      <c r="G38" s="243"/>
    </row>
    <row r="39" spans="4:7" ht="15.75">
      <c r="D39" s="243" t="s">
        <v>561</v>
      </c>
      <c r="E39" s="243"/>
      <c r="F39" s="243"/>
      <c r="G39" s="243"/>
    </row>
    <row r="40" spans="4:7" ht="15.75">
      <c r="D40" s="190"/>
      <c r="E40" s="178"/>
      <c r="F40" s="190"/>
      <c r="G40" s="190"/>
    </row>
    <row r="41" spans="4:7" ht="15.75">
      <c r="D41" s="190"/>
      <c r="E41" s="178"/>
      <c r="F41" s="190"/>
      <c r="G41" s="190"/>
    </row>
    <row r="42" spans="4:7" ht="15.75">
      <c r="D42" s="190"/>
      <c r="E42" s="178"/>
      <c r="F42" s="190"/>
      <c r="G42" s="190"/>
    </row>
    <row r="43" spans="4:7" ht="15.75">
      <c r="D43" s="190"/>
      <c r="E43" s="178"/>
      <c r="F43" s="190"/>
      <c r="G43" s="190"/>
    </row>
    <row r="44" spans="4:7" ht="15.75">
      <c r="D44" s="190"/>
      <c r="E44" s="178"/>
      <c r="F44" s="190"/>
      <c r="G44" s="190"/>
    </row>
    <row r="45" spans="4:7" ht="15.75">
      <c r="D45" s="243" t="s">
        <v>566</v>
      </c>
      <c r="E45" s="243"/>
      <c r="F45" s="243"/>
      <c r="G45" s="243"/>
    </row>
  </sheetData>
  <sheetProtection/>
  <mergeCells count="12">
    <mergeCell ref="D6:F6"/>
    <mergeCell ref="G6:G7"/>
    <mergeCell ref="D37:G37"/>
    <mergeCell ref="D38:G38"/>
    <mergeCell ref="D39:G39"/>
    <mergeCell ref="D45:G45"/>
    <mergeCell ref="C1:G1"/>
    <mergeCell ref="D2:F2"/>
    <mergeCell ref="A4:G4"/>
    <mergeCell ref="A6:A7"/>
    <mergeCell ref="B6:B7"/>
    <mergeCell ref="C6:C7"/>
  </mergeCells>
  <printOptions/>
  <pageMargins left="0.45" right="0.2" top="0.5" bottom="0.5" header="0.3" footer="0.3"/>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G30"/>
  <sheetViews>
    <sheetView zoomScalePageLayoutView="0" workbookViewId="0" topLeftCell="A13">
      <selection activeCell="C6" sqref="C6:C7"/>
    </sheetView>
  </sheetViews>
  <sheetFormatPr defaultColWidth="9.140625" defaultRowHeight="12.75"/>
  <cols>
    <col min="1" max="1" width="6.00390625" style="176" customWidth="1"/>
    <col min="2" max="2" width="37.57421875" style="177" customWidth="1"/>
    <col min="3" max="3" width="17.421875" style="177" customWidth="1"/>
    <col min="4" max="4" width="16.140625" style="177" customWidth="1"/>
    <col min="5" max="5" width="19.57421875" style="176" customWidth="1"/>
    <col min="6" max="6" width="19.28125" style="177" customWidth="1"/>
    <col min="7" max="7" width="25.421875" style="177" customWidth="1"/>
  </cols>
  <sheetData>
    <row r="1" spans="2:7" ht="18.75" customHeight="1">
      <c r="B1" s="176" t="s">
        <v>462</v>
      </c>
      <c r="C1" s="243" t="s">
        <v>451</v>
      </c>
      <c r="D1" s="243"/>
      <c r="E1" s="243"/>
      <c r="F1" s="243"/>
      <c r="G1" s="243"/>
    </row>
    <row r="2" spans="2:6" ht="15.75">
      <c r="B2" s="178" t="s">
        <v>513</v>
      </c>
      <c r="D2" s="243" t="s">
        <v>452</v>
      </c>
      <c r="E2" s="243"/>
      <c r="F2" s="243"/>
    </row>
    <row r="3" ht="12.75" customHeight="1"/>
    <row r="4" spans="1:7" ht="15.75">
      <c r="A4" s="243" t="s">
        <v>474</v>
      </c>
      <c r="B4" s="243"/>
      <c r="C4" s="243"/>
      <c r="D4" s="243"/>
      <c r="E4" s="243"/>
      <c r="F4" s="243"/>
      <c r="G4" s="243"/>
    </row>
    <row r="5" spans="2:7" ht="15.75">
      <c r="B5" s="176"/>
      <c r="C5" s="176"/>
      <c r="D5" s="176"/>
      <c r="F5" s="176"/>
      <c r="G5" s="176"/>
    </row>
    <row r="6" spans="1:7" ht="15.75">
      <c r="A6" s="244" t="s">
        <v>0</v>
      </c>
      <c r="B6" s="244" t="s">
        <v>226</v>
      </c>
      <c r="C6" s="244" t="s">
        <v>227</v>
      </c>
      <c r="D6" s="244" t="s">
        <v>228</v>
      </c>
      <c r="E6" s="244"/>
      <c r="F6" s="244"/>
      <c r="G6" s="245" t="s">
        <v>232</v>
      </c>
    </row>
    <row r="7" spans="1:7" ht="15.75">
      <c r="A7" s="244"/>
      <c r="B7" s="244"/>
      <c r="C7" s="244"/>
      <c r="D7" s="179" t="s">
        <v>229</v>
      </c>
      <c r="E7" s="179" t="s">
        <v>230</v>
      </c>
      <c r="F7" s="179" t="s">
        <v>231</v>
      </c>
      <c r="G7" s="246"/>
    </row>
    <row r="8" spans="1:7" ht="15.75">
      <c r="A8" s="179">
        <v>1</v>
      </c>
      <c r="B8" s="180" t="s">
        <v>515</v>
      </c>
      <c r="C8" s="180"/>
      <c r="D8" s="180"/>
      <c r="E8" s="179"/>
      <c r="F8" s="180"/>
      <c r="G8" s="180"/>
    </row>
    <row r="9" spans="1:7" ht="47.25">
      <c r="A9" s="181" t="s">
        <v>233</v>
      </c>
      <c r="B9" s="182" t="s">
        <v>516</v>
      </c>
      <c r="C9" s="182" t="s">
        <v>517</v>
      </c>
      <c r="D9" s="182" t="s">
        <v>235</v>
      </c>
      <c r="E9" s="181" t="s">
        <v>385</v>
      </c>
      <c r="F9" s="181" t="s">
        <v>237</v>
      </c>
      <c r="G9" s="182" t="s">
        <v>518</v>
      </c>
    </row>
    <row r="10" spans="1:7" ht="31.5">
      <c r="A10" s="181">
        <v>1.2</v>
      </c>
      <c r="B10" s="182" t="s">
        <v>468</v>
      </c>
      <c r="C10" s="184" t="s">
        <v>519</v>
      </c>
      <c r="D10" s="182" t="s">
        <v>470</v>
      </c>
      <c r="E10" s="181" t="s">
        <v>385</v>
      </c>
      <c r="F10" s="181" t="s">
        <v>237</v>
      </c>
      <c r="G10" s="182" t="s">
        <v>567</v>
      </c>
    </row>
    <row r="11" spans="1:7" ht="15.75">
      <c r="A11" s="179">
        <v>2</v>
      </c>
      <c r="B11" s="180" t="s">
        <v>480</v>
      </c>
      <c r="C11" s="185"/>
      <c r="D11" s="180"/>
      <c r="E11" s="181"/>
      <c r="F11" s="179"/>
      <c r="G11" s="180"/>
    </row>
    <row r="12" spans="1:7" ht="31.5">
      <c r="A12" s="181" t="s">
        <v>481</v>
      </c>
      <c r="B12" s="182" t="s">
        <v>520</v>
      </c>
      <c r="C12" s="184" t="s">
        <v>521</v>
      </c>
      <c r="D12" s="182" t="s">
        <v>235</v>
      </c>
      <c r="E12" s="181" t="s">
        <v>385</v>
      </c>
      <c r="F12" s="181" t="s">
        <v>522</v>
      </c>
      <c r="G12" s="182" t="s">
        <v>258</v>
      </c>
    </row>
    <row r="13" spans="1:7" ht="31.5">
      <c r="A13" s="181" t="s">
        <v>482</v>
      </c>
      <c r="B13" s="182" t="s">
        <v>523</v>
      </c>
      <c r="C13" s="184" t="s">
        <v>524</v>
      </c>
      <c r="D13" s="182" t="s">
        <v>500</v>
      </c>
      <c r="E13" s="181" t="s">
        <v>385</v>
      </c>
      <c r="F13" s="181" t="s">
        <v>522</v>
      </c>
      <c r="G13" s="182" t="s">
        <v>525</v>
      </c>
    </row>
    <row r="14" spans="1:7" ht="15.75">
      <c r="A14" s="179">
        <v>3</v>
      </c>
      <c r="B14" s="180" t="s">
        <v>263</v>
      </c>
      <c r="C14" s="180"/>
      <c r="D14" s="180"/>
      <c r="E14" s="181"/>
      <c r="F14" s="179"/>
      <c r="G14" s="180"/>
    </row>
    <row r="15" spans="1:7" ht="31.5">
      <c r="A15" s="181" t="s">
        <v>526</v>
      </c>
      <c r="B15" s="182" t="s">
        <v>273</v>
      </c>
      <c r="C15" s="184" t="s">
        <v>466</v>
      </c>
      <c r="D15" s="182" t="s">
        <v>501</v>
      </c>
      <c r="E15" s="181" t="s">
        <v>385</v>
      </c>
      <c r="F15" s="181" t="s">
        <v>502</v>
      </c>
      <c r="G15" s="182" t="s">
        <v>527</v>
      </c>
    </row>
    <row r="16" spans="1:7" ht="31.5">
      <c r="A16" s="181" t="s">
        <v>528</v>
      </c>
      <c r="B16" s="182" t="s">
        <v>529</v>
      </c>
      <c r="C16" s="184" t="s">
        <v>530</v>
      </c>
      <c r="D16" s="182" t="s">
        <v>235</v>
      </c>
      <c r="E16" s="181" t="s">
        <v>531</v>
      </c>
      <c r="F16" s="181" t="s">
        <v>522</v>
      </c>
      <c r="G16" s="182" t="s">
        <v>532</v>
      </c>
    </row>
    <row r="17" spans="1:7" ht="15.75">
      <c r="A17" s="179">
        <v>4</v>
      </c>
      <c r="B17" s="180" t="s">
        <v>533</v>
      </c>
      <c r="C17" s="185"/>
      <c r="D17" s="180"/>
      <c r="E17" s="179"/>
      <c r="F17" s="179"/>
      <c r="G17" s="180"/>
    </row>
    <row r="18" spans="1:7" ht="31.5">
      <c r="A18" s="181">
        <v>4.1</v>
      </c>
      <c r="B18" s="182" t="s">
        <v>534</v>
      </c>
      <c r="C18" s="184" t="s">
        <v>498</v>
      </c>
      <c r="D18" s="182" t="s">
        <v>235</v>
      </c>
      <c r="E18" s="181" t="s">
        <v>535</v>
      </c>
      <c r="F18" s="181" t="s">
        <v>522</v>
      </c>
      <c r="G18" s="182" t="s">
        <v>536</v>
      </c>
    </row>
    <row r="19" spans="1:7" ht="31.5">
      <c r="A19" s="181">
        <v>4.2</v>
      </c>
      <c r="B19" s="182" t="s">
        <v>537</v>
      </c>
      <c r="C19" s="184" t="s">
        <v>538</v>
      </c>
      <c r="D19" s="182" t="s">
        <v>235</v>
      </c>
      <c r="E19" s="181" t="s">
        <v>535</v>
      </c>
      <c r="F19" s="181" t="s">
        <v>522</v>
      </c>
      <c r="G19" s="182" t="s">
        <v>539</v>
      </c>
    </row>
    <row r="20" spans="1:7" ht="31.5">
      <c r="A20" s="181">
        <v>4.3</v>
      </c>
      <c r="B20" s="182" t="s">
        <v>557</v>
      </c>
      <c r="C20" s="182" t="s">
        <v>466</v>
      </c>
      <c r="D20" s="182" t="s">
        <v>473</v>
      </c>
      <c r="E20" s="181" t="s">
        <v>559</v>
      </c>
      <c r="F20" s="181" t="s">
        <v>568</v>
      </c>
      <c r="G20" s="182" t="s">
        <v>558</v>
      </c>
    </row>
    <row r="22" spans="4:7" ht="15.75">
      <c r="D22" s="242" t="s">
        <v>563</v>
      </c>
      <c r="E22" s="242"/>
      <c r="F22" s="242"/>
      <c r="G22" s="242"/>
    </row>
    <row r="23" spans="4:7" ht="15.75">
      <c r="D23" s="243" t="s">
        <v>564</v>
      </c>
      <c r="E23" s="243"/>
      <c r="F23" s="243"/>
      <c r="G23" s="243"/>
    </row>
    <row r="24" spans="4:7" ht="15.75">
      <c r="D24" s="243" t="s">
        <v>561</v>
      </c>
      <c r="E24" s="243"/>
      <c r="F24" s="243"/>
      <c r="G24" s="243"/>
    </row>
    <row r="25" spans="4:7" ht="15.75">
      <c r="D25" s="190"/>
      <c r="E25" s="178"/>
      <c r="F25" s="190"/>
      <c r="G25" s="190"/>
    </row>
    <row r="26" spans="4:7" ht="15.75">
      <c r="D26" s="190"/>
      <c r="E26" s="178"/>
      <c r="F26" s="190"/>
      <c r="G26" s="190"/>
    </row>
    <row r="27" spans="4:7" ht="15.75">
      <c r="D27" s="190"/>
      <c r="E27" s="178"/>
      <c r="F27" s="190"/>
      <c r="G27" s="190"/>
    </row>
    <row r="28" spans="4:7" ht="15.75">
      <c r="D28" s="190"/>
      <c r="E28" s="178"/>
      <c r="F28" s="190"/>
      <c r="G28" s="190"/>
    </row>
    <row r="29" spans="4:7" ht="15.75">
      <c r="D29" s="190"/>
      <c r="E29" s="178"/>
      <c r="F29" s="190"/>
      <c r="G29" s="190"/>
    </row>
    <row r="30" spans="4:7" ht="15.75">
      <c r="D30" s="243"/>
      <c r="E30" s="243"/>
      <c r="F30" s="243"/>
      <c r="G30" s="243"/>
    </row>
  </sheetData>
  <sheetProtection/>
  <mergeCells count="12">
    <mergeCell ref="C1:G1"/>
    <mergeCell ref="D2:F2"/>
    <mergeCell ref="A4:G4"/>
    <mergeCell ref="D23:G23"/>
    <mergeCell ref="D24:G24"/>
    <mergeCell ref="D30:G30"/>
    <mergeCell ref="A6:A7"/>
    <mergeCell ref="B6:B7"/>
    <mergeCell ref="C6:C7"/>
    <mergeCell ref="D6:F6"/>
    <mergeCell ref="G6:G7"/>
    <mergeCell ref="D22:G22"/>
  </mergeCells>
  <printOptions/>
  <pageMargins left="0.45" right="0.2" top="0.2" bottom="0.5" header="0.3" footer="0.3"/>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G44"/>
  <sheetViews>
    <sheetView zoomScalePageLayoutView="0" workbookViewId="0" topLeftCell="A13">
      <selection activeCell="H21" sqref="H21"/>
    </sheetView>
  </sheetViews>
  <sheetFormatPr defaultColWidth="9.140625" defaultRowHeight="12.75"/>
  <cols>
    <col min="1" max="1" width="6.00390625" style="176" customWidth="1"/>
    <col min="2" max="2" width="37.57421875" style="177" customWidth="1"/>
    <col min="3" max="3" width="17.421875" style="177" customWidth="1"/>
    <col min="4" max="4" width="16.140625" style="177" customWidth="1"/>
    <col min="5" max="5" width="19.57421875" style="176" customWidth="1"/>
    <col min="6" max="6" width="19.28125" style="177" customWidth="1"/>
    <col min="7" max="7" width="25.28125" style="177" customWidth="1"/>
  </cols>
  <sheetData>
    <row r="1" spans="2:7" ht="18.75" customHeight="1">
      <c r="B1" s="176" t="s">
        <v>462</v>
      </c>
      <c r="C1" s="243" t="s">
        <v>451</v>
      </c>
      <c r="D1" s="243"/>
      <c r="E1" s="243"/>
      <c r="F1" s="243"/>
      <c r="G1" s="243"/>
    </row>
    <row r="2" spans="2:6" ht="15.75">
      <c r="B2" s="178" t="s">
        <v>514</v>
      </c>
      <c r="D2" s="243" t="s">
        <v>452</v>
      </c>
      <c r="E2" s="243"/>
      <c r="F2" s="243"/>
    </row>
    <row r="3" ht="12.75" customHeight="1"/>
    <row r="4" spans="1:7" ht="15.75">
      <c r="A4" s="243" t="s">
        <v>474</v>
      </c>
      <c r="B4" s="243"/>
      <c r="C4" s="243"/>
      <c r="D4" s="243"/>
      <c r="E4" s="243"/>
      <c r="F4" s="243"/>
      <c r="G4" s="243"/>
    </row>
    <row r="5" spans="2:7" ht="15.75">
      <c r="B5" s="176"/>
      <c r="C5" s="176"/>
      <c r="D5" s="176"/>
      <c r="F5" s="176"/>
      <c r="G5" s="176"/>
    </row>
    <row r="6" spans="1:7" ht="15.75">
      <c r="A6" s="244" t="s">
        <v>0</v>
      </c>
      <c r="B6" s="244" t="s">
        <v>226</v>
      </c>
      <c r="C6" s="244" t="s">
        <v>227</v>
      </c>
      <c r="D6" s="244" t="s">
        <v>228</v>
      </c>
      <c r="E6" s="244"/>
      <c r="F6" s="244"/>
      <c r="G6" s="245" t="s">
        <v>232</v>
      </c>
    </row>
    <row r="7" spans="1:7" ht="15.75">
      <c r="A7" s="244"/>
      <c r="B7" s="244"/>
      <c r="C7" s="244"/>
      <c r="D7" s="179" t="s">
        <v>229</v>
      </c>
      <c r="E7" s="179" t="s">
        <v>230</v>
      </c>
      <c r="F7" s="179" t="s">
        <v>231</v>
      </c>
      <c r="G7" s="246"/>
    </row>
    <row r="8" spans="1:7" ht="15.75">
      <c r="A8" s="179">
        <v>1</v>
      </c>
      <c r="B8" s="180" t="s">
        <v>515</v>
      </c>
      <c r="C8" s="180"/>
      <c r="D8" s="180"/>
      <c r="E8" s="179"/>
      <c r="F8" s="180"/>
      <c r="G8" s="180"/>
    </row>
    <row r="9" spans="1:7" ht="31.5">
      <c r="A9" s="181" t="s">
        <v>233</v>
      </c>
      <c r="B9" s="182" t="s">
        <v>234</v>
      </c>
      <c r="C9" s="181" t="s">
        <v>490</v>
      </c>
      <c r="D9" s="182" t="s">
        <v>235</v>
      </c>
      <c r="E9" s="181" t="s">
        <v>385</v>
      </c>
      <c r="F9" s="181" t="s">
        <v>237</v>
      </c>
      <c r="G9" s="182" t="s">
        <v>540</v>
      </c>
    </row>
    <row r="10" spans="1:7" ht="47.25">
      <c r="A10" s="181">
        <v>1.2</v>
      </c>
      <c r="B10" s="182" t="s">
        <v>465</v>
      </c>
      <c r="C10" s="183" t="s">
        <v>466</v>
      </c>
      <c r="D10" s="181" t="s">
        <v>235</v>
      </c>
      <c r="E10" s="181" t="s">
        <v>475</v>
      </c>
      <c r="F10" s="181" t="s">
        <v>535</v>
      </c>
      <c r="G10" s="182" t="s">
        <v>541</v>
      </c>
    </row>
    <row r="11" spans="1:7" ht="31.5">
      <c r="A11" s="181">
        <v>1.3</v>
      </c>
      <c r="B11" s="182" t="s">
        <v>542</v>
      </c>
      <c r="C11" s="183" t="s">
        <v>467</v>
      </c>
      <c r="D11" s="181" t="s">
        <v>235</v>
      </c>
      <c r="E11" s="181" t="s">
        <v>385</v>
      </c>
      <c r="F11" s="181" t="s">
        <v>237</v>
      </c>
      <c r="G11" s="182" t="s">
        <v>543</v>
      </c>
    </row>
    <row r="12" spans="1:7" ht="15.75">
      <c r="A12" s="179">
        <v>2</v>
      </c>
      <c r="B12" s="180" t="s">
        <v>544</v>
      </c>
      <c r="C12" s="179"/>
      <c r="D12" s="179"/>
      <c r="E12" s="179"/>
      <c r="F12" s="179"/>
      <c r="G12" s="180"/>
    </row>
    <row r="13" spans="1:7" ht="31.5">
      <c r="A13" s="181">
        <v>2.1</v>
      </c>
      <c r="B13" s="182" t="s">
        <v>545</v>
      </c>
      <c r="C13" s="183" t="s">
        <v>466</v>
      </c>
      <c r="D13" s="181" t="s">
        <v>501</v>
      </c>
      <c r="E13" s="181" t="s">
        <v>475</v>
      </c>
      <c r="F13" s="181" t="s">
        <v>546</v>
      </c>
      <c r="G13" s="182" t="s">
        <v>479</v>
      </c>
    </row>
    <row r="14" spans="1:7" ht="15.75">
      <c r="A14" s="179">
        <v>3</v>
      </c>
      <c r="B14" s="180" t="s">
        <v>480</v>
      </c>
      <c r="C14" s="189"/>
      <c r="D14" s="179"/>
      <c r="E14" s="179"/>
      <c r="F14" s="179"/>
      <c r="G14" s="180"/>
    </row>
    <row r="15" spans="1:7" ht="15.75">
      <c r="A15" s="181" t="s">
        <v>526</v>
      </c>
      <c r="B15" s="182" t="s">
        <v>496</v>
      </c>
      <c r="C15" s="183" t="s">
        <v>497</v>
      </c>
      <c r="D15" s="181" t="s">
        <v>235</v>
      </c>
      <c r="E15" s="181" t="s">
        <v>486</v>
      </c>
      <c r="F15" s="181" t="s">
        <v>385</v>
      </c>
      <c r="G15" s="182" t="s">
        <v>258</v>
      </c>
    </row>
    <row r="16" spans="1:7" ht="15.75">
      <c r="A16" s="181">
        <v>3.2</v>
      </c>
      <c r="B16" s="182" t="s">
        <v>493</v>
      </c>
      <c r="C16" s="183" t="s">
        <v>467</v>
      </c>
      <c r="D16" s="181" t="s">
        <v>235</v>
      </c>
      <c r="E16" s="181" t="s">
        <v>486</v>
      </c>
      <c r="F16" s="181" t="s">
        <v>385</v>
      </c>
      <c r="G16" s="182" t="s">
        <v>494</v>
      </c>
    </row>
    <row r="17" spans="1:7" ht="15.75">
      <c r="A17" s="181">
        <v>3.3</v>
      </c>
      <c r="B17" s="182" t="s">
        <v>261</v>
      </c>
      <c r="C17" s="183" t="s">
        <v>549</v>
      </c>
      <c r="D17" s="181" t="s">
        <v>500</v>
      </c>
      <c r="E17" s="181" t="s">
        <v>486</v>
      </c>
      <c r="F17" s="181" t="s">
        <v>385</v>
      </c>
      <c r="G17" s="182" t="s">
        <v>547</v>
      </c>
    </row>
    <row r="18" spans="1:7" ht="15.75">
      <c r="A18" s="181">
        <v>3.4</v>
      </c>
      <c r="B18" s="182" t="s">
        <v>487</v>
      </c>
      <c r="C18" s="181" t="s">
        <v>498</v>
      </c>
      <c r="D18" s="181" t="s">
        <v>235</v>
      </c>
      <c r="E18" s="181" t="s">
        <v>385</v>
      </c>
      <c r="F18" s="181" t="s">
        <v>425</v>
      </c>
      <c r="G18" s="182" t="s">
        <v>548</v>
      </c>
    </row>
    <row r="19" spans="1:7" ht="15.75">
      <c r="A19" s="179">
        <v>4</v>
      </c>
      <c r="B19" s="180" t="s">
        <v>491</v>
      </c>
      <c r="C19" s="189"/>
      <c r="D19" s="179"/>
      <c r="E19" s="179"/>
      <c r="F19" s="179"/>
      <c r="G19" s="180"/>
    </row>
    <row r="20" spans="1:7" ht="31.5">
      <c r="A20" s="181" t="s">
        <v>484</v>
      </c>
      <c r="B20" s="182" t="s">
        <v>267</v>
      </c>
      <c r="C20" s="183" t="s">
        <v>497</v>
      </c>
      <c r="D20" s="181" t="s">
        <v>235</v>
      </c>
      <c r="E20" s="181" t="s">
        <v>399</v>
      </c>
      <c r="F20" s="181" t="s">
        <v>385</v>
      </c>
      <c r="G20" s="182" t="s">
        <v>266</v>
      </c>
    </row>
    <row r="21" spans="1:7" ht="15.75">
      <c r="A21" s="181">
        <v>4.2</v>
      </c>
      <c r="B21" s="182" t="s">
        <v>550</v>
      </c>
      <c r="C21" s="183" t="s">
        <v>467</v>
      </c>
      <c r="D21" s="181" t="s">
        <v>235</v>
      </c>
      <c r="E21" s="181" t="s">
        <v>399</v>
      </c>
      <c r="F21" s="181" t="s">
        <v>385</v>
      </c>
      <c r="G21" s="182" t="s">
        <v>265</v>
      </c>
    </row>
    <row r="22" spans="1:7" ht="22.5" customHeight="1">
      <c r="A22" s="181">
        <v>4.3</v>
      </c>
      <c r="B22" s="182" t="s">
        <v>269</v>
      </c>
      <c r="C22" s="183" t="s">
        <v>467</v>
      </c>
      <c r="D22" s="181" t="s">
        <v>235</v>
      </c>
      <c r="E22" s="181" t="s">
        <v>399</v>
      </c>
      <c r="F22" s="181" t="s">
        <v>385</v>
      </c>
      <c r="G22" s="182" t="s">
        <v>270</v>
      </c>
    </row>
    <row r="23" spans="1:7" ht="31.5">
      <c r="A23" s="181">
        <v>4.4</v>
      </c>
      <c r="B23" s="182" t="s">
        <v>271</v>
      </c>
      <c r="C23" s="183" t="s">
        <v>467</v>
      </c>
      <c r="D23" s="181" t="s">
        <v>235</v>
      </c>
      <c r="E23" s="181" t="s">
        <v>399</v>
      </c>
      <c r="F23" s="181" t="s">
        <v>385</v>
      </c>
      <c r="G23" s="182" t="s">
        <v>272</v>
      </c>
    </row>
    <row r="24" spans="1:7" ht="31.5">
      <c r="A24" s="181">
        <v>4.5</v>
      </c>
      <c r="B24" s="182" t="s">
        <v>551</v>
      </c>
      <c r="C24" s="183" t="s">
        <v>504</v>
      </c>
      <c r="D24" s="181" t="s">
        <v>235</v>
      </c>
      <c r="E24" s="181" t="s">
        <v>399</v>
      </c>
      <c r="F24" s="181" t="s">
        <v>385</v>
      </c>
      <c r="G24" s="181" t="s">
        <v>552</v>
      </c>
    </row>
    <row r="25" spans="1:7" ht="15.75">
      <c r="A25" s="181">
        <v>4.6</v>
      </c>
      <c r="B25" s="182" t="s">
        <v>273</v>
      </c>
      <c r="C25" s="181" t="s">
        <v>497</v>
      </c>
      <c r="D25" s="181" t="s">
        <v>235</v>
      </c>
      <c r="E25" s="181" t="s">
        <v>505</v>
      </c>
      <c r="F25" s="181" t="s">
        <v>385</v>
      </c>
      <c r="G25" s="181" t="s">
        <v>506</v>
      </c>
    </row>
    <row r="26" spans="1:7" ht="31.5">
      <c r="A26" s="181">
        <v>4.7</v>
      </c>
      <c r="B26" s="182" t="s">
        <v>553</v>
      </c>
      <c r="C26" s="181" t="s">
        <v>554</v>
      </c>
      <c r="D26" s="181" t="s">
        <v>235</v>
      </c>
      <c r="E26" s="181" t="s">
        <v>505</v>
      </c>
      <c r="F26" s="181" t="s">
        <v>385</v>
      </c>
      <c r="G26" s="181" t="s">
        <v>506</v>
      </c>
    </row>
    <row r="27" spans="1:7" ht="15.75">
      <c r="A27" s="179">
        <v>6</v>
      </c>
      <c r="B27" s="180" t="s">
        <v>276</v>
      </c>
      <c r="C27" s="179"/>
      <c r="D27" s="179"/>
      <c r="E27" s="179"/>
      <c r="F27" s="179"/>
      <c r="G27" s="179"/>
    </row>
    <row r="28" spans="1:7" ht="31.5">
      <c r="A28" s="181">
        <v>4.1</v>
      </c>
      <c r="B28" s="182" t="s">
        <v>277</v>
      </c>
      <c r="C28" s="181" t="s">
        <v>469</v>
      </c>
      <c r="D28" s="181" t="s">
        <v>235</v>
      </c>
      <c r="E28" s="181" t="s">
        <v>508</v>
      </c>
      <c r="F28" s="181" t="s">
        <v>385</v>
      </c>
      <c r="G28" s="181" t="s">
        <v>278</v>
      </c>
    </row>
    <row r="29" spans="1:7" ht="31.5">
      <c r="A29" s="181">
        <v>4.2</v>
      </c>
      <c r="B29" s="182" t="s">
        <v>279</v>
      </c>
      <c r="C29" s="181" t="s">
        <v>469</v>
      </c>
      <c r="D29" s="181" t="s">
        <v>235</v>
      </c>
      <c r="E29" s="181" t="s">
        <v>509</v>
      </c>
      <c r="F29" s="181" t="s">
        <v>385</v>
      </c>
      <c r="G29" s="181" t="s">
        <v>492</v>
      </c>
    </row>
    <row r="30" spans="1:7" ht="31.5">
      <c r="A30" s="181">
        <v>4.3</v>
      </c>
      <c r="B30" s="182" t="s">
        <v>284</v>
      </c>
      <c r="C30" s="181" t="s">
        <v>497</v>
      </c>
      <c r="D30" s="181" t="s">
        <v>235</v>
      </c>
      <c r="E30" s="181" t="s">
        <v>510</v>
      </c>
      <c r="F30" s="181" t="s">
        <v>385</v>
      </c>
      <c r="G30" s="181" t="s">
        <v>286</v>
      </c>
    </row>
    <row r="31" spans="1:7" ht="15.75">
      <c r="A31" s="181">
        <v>4.4</v>
      </c>
      <c r="B31" s="182" t="s">
        <v>285</v>
      </c>
      <c r="C31" s="181" t="s">
        <v>555</v>
      </c>
      <c r="D31" s="181" t="s">
        <v>235</v>
      </c>
      <c r="E31" s="181" t="s">
        <v>510</v>
      </c>
      <c r="F31" s="181" t="s">
        <v>385</v>
      </c>
      <c r="G31" s="181" t="s">
        <v>287</v>
      </c>
    </row>
    <row r="32" spans="1:7" ht="31.5">
      <c r="A32" s="181">
        <v>4.5</v>
      </c>
      <c r="B32" s="182" t="s">
        <v>288</v>
      </c>
      <c r="C32" s="181" t="s">
        <v>511</v>
      </c>
      <c r="D32" s="181" t="s">
        <v>235</v>
      </c>
      <c r="E32" s="181" t="s">
        <v>508</v>
      </c>
      <c r="F32" s="181" t="s">
        <v>385</v>
      </c>
      <c r="G32" s="181" t="s">
        <v>289</v>
      </c>
    </row>
    <row r="33" spans="1:7" ht="31.5">
      <c r="A33" s="181">
        <v>4.6</v>
      </c>
      <c r="B33" s="182" t="s">
        <v>290</v>
      </c>
      <c r="C33" s="181" t="s">
        <v>556</v>
      </c>
      <c r="D33" s="181" t="s">
        <v>235</v>
      </c>
      <c r="E33" s="181" t="s">
        <v>338</v>
      </c>
      <c r="F33" s="181" t="s">
        <v>319</v>
      </c>
      <c r="G33" s="181" t="s">
        <v>291</v>
      </c>
    </row>
    <row r="34" spans="1:7" ht="31.5">
      <c r="A34" s="181">
        <v>4.5</v>
      </c>
      <c r="B34" s="182" t="s">
        <v>292</v>
      </c>
      <c r="C34" s="181" t="s">
        <v>466</v>
      </c>
      <c r="D34" s="181" t="s">
        <v>235</v>
      </c>
      <c r="E34" s="181" t="s">
        <v>318</v>
      </c>
      <c r="F34" s="181" t="s">
        <v>319</v>
      </c>
      <c r="G34" s="181" t="s">
        <v>291</v>
      </c>
    </row>
    <row r="35" spans="1:7" ht="15.75">
      <c r="A35" s="191"/>
      <c r="B35" s="192"/>
      <c r="C35" s="191"/>
      <c r="D35" s="191"/>
      <c r="E35" s="191"/>
      <c r="F35" s="191"/>
      <c r="G35" s="191"/>
    </row>
    <row r="36" spans="4:7" ht="24" customHeight="1">
      <c r="D36" s="242" t="s">
        <v>563</v>
      </c>
      <c r="E36" s="242"/>
      <c r="F36" s="242"/>
      <c r="G36" s="242"/>
    </row>
    <row r="37" spans="4:7" ht="15.75">
      <c r="D37" s="243" t="s">
        <v>560</v>
      </c>
      <c r="E37" s="243"/>
      <c r="F37" s="243"/>
      <c r="G37" s="243"/>
    </row>
    <row r="38" spans="4:7" ht="15.75">
      <c r="D38" s="243" t="s">
        <v>561</v>
      </c>
      <c r="E38" s="243"/>
      <c r="F38" s="243"/>
      <c r="G38" s="243"/>
    </row>
    <row r="39" spans="4:7" ht="15.75">
      <c r="D39" s="190"/>
      <c r="E39" s="178"/>
      <c r="F39" s="190"/>
      <c r="G39" s="190"/>
    </row>
    <row r="40" spans="4:7" ht="15.75">
      <c r="D40" s="190"/>
      <c r="E40" s="178"/>
      <c r="F40" s="190"/>
      <c r="G40" s="190"/>
    </row>
    <row r="41" spans="4:7" ht="15.75">
      <c r="D41" s="190"/>
      <c r="E41" s="178"/>
      <c r="F41" s="190"/>
      <c r="G41" s="190"/>
    </row>
    <row r="42" spans="4:7" ht="15.75">
      <c r="D42" s="190"/>
      <c r="E42" s="178"/>
      <c r="F42" s="190"/>
      <c r="G42" s="190"/>
    </row>
    <row r="43" spans="4:7" ht="15.75">
      <c r="D43" s="190"/>
      <c r="E43" s="178"/>
      <c r="F43" s="190"/>
      <c r="G43" s="190"/>
    </row>
    <row r="44" spans="4:7" ht="16.5">
      <c r="D44" s="247" t="s">
        <v>562</v>
      </c>
      <c r="E44" s="247"/>
      <c r="F44" s="247"/>
      <c r="G44" s="247"/>
    </row>
  </sheetData>
  <sheetProtection/>
  <mergeCells count="12">
    <mergeCell ref="C1:G1"/>
    <mergeCell ref="D2:F2"/>
    <mergeCell ref="A4:G4"/>
    <mergeCell ref="D38:G38"/>
    <mergeCell ref="D44:G44"/>
    <mergeCell ref="A6:A7"/>
    <mergeCell ref="B6:B7"/>
    <mergeCell ref="C6:C7"/>
    <mergeCell ref="D6:F6"/>
    <mergeCell ref="G6:G7"/>
    <mergeCell ref="D37:G37"/>
    <mergeCell ref="D36:G36"/>
  </mergeCells>
  <printOptions/>
  <pageMargins left="0.45" right="0.2" top="0.34" bottom="0.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2018-01-26T07:55:39Z</cp:lastPrinted>
  <dcterms:created xsi:type="dcterms:W3CDTF">2013-05-14T06:32:29Z</dcterms:created>
  <dcterms:modified xsi:type="dcterms:W3CDTF">2018-01-26T07:55:43Z</dcterms:modified>
  <cp:category/>
  <cp:version/>
  <cp:contentType/>
  <cp:contentStatus/>
</cp:coreProperties>
</file>