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280" windowHeight="7485"/>
  </bookViews>
  <sheets>
    <sheet name="Nuôi bò" sheetId="1" r:id="rId1"/>
  </sheets>
  <definedNames>
    <definedName name="_xlnm.Print_Area" localSheetId="0">'Nuôi bò'!$A$1:$I$21</definedName>
  </definedNames>
  <calcPr calcId="144525"/>
</workbook>
</file>

<file path=xl/calcChain.xml><?xml version="1.0" encoding="utf-8"?>
<calcChain xmlns="http://schemas.openxmlformats.org/spreadsheetml/2006/main">
  <c r="G20" i="1" l="1"/>
  <c r="G9" i="1"/>
  <c r="G14" i="1"/>
  <c r="H14" i="1"/>
  <c r="F14" i="1"/>
  <c r="H16" i="1"/>
  <c r="F16" i="1"/>
  <c r="F15" i="1"/>
  <c r="H15" i="1" s="1"/>
  <c r="F10" i="1"/>
  <c r="H10" i="1" s="1"/>
  <c r="H9" i="1" s="1"/>
  <c r="F9" i="1" l="1"/>
  <c r="G19" i="1"/>
  <c r="H19" i="1" s="1"/>
  <c r="F18" i="1"/>
  <c r="G18" i="1" s="1"/>
  <c r="G17" i="1" s="1"/>
  <c r="H17" i="1"/>
  <c r="F13" i="1"/>
  <c r="F12" i="1"/>
  <c r="F11" i="1"/>
  <c r="G11" i="1" s="1"/>
  <c r="F8" i="1"/>
  <c r="G13" i="1" l="1"/>
  <c r="H13" i="1" s="1"/>
  <c r="G12" i="1"/>
  <c r="H12" i="1" s="1"/>
  <c r="G8" i="1"/>
  <c r="H8" i="1" s="1"/>
  <c r="H7" i="1" s="1"/>
  <c r="H11" i="1"/>
  <c r="F7" i="1"/>
  <c r="F17" i="1"/>
  <c r="G7" i="1" l="1"/>
  <c r="G21" i="1" s="1"/>
  <c r="H20" i="1"/>
  <c r="H21" i="1" s="1"/>
  <c r="F20" i="1"/>
  <c r="F21" i="1" s="1"/>
</calcChain>
</file>

<file path=xl/sharedStrings.xml><?xml version="1.0" encoding="utf-8"?>
<sst xmlns="http://schemas.openxmlformats.org/spreadsheetml/2006/main" count="49" uniqueCount="44">
  <si>
    <t>(Tính cho 01con/hộ)</t>
  </si>
  <si>
    <t>TT</t>
  </si>
  <si>
    <t>Hạng mục hỗ trợ</t>
  </si>
  <si>
    <t>ĐVT</t>
  </si>
  <si>
    <t>Khối lượng</t>
  </si>
  <si>
    <r>
      <t xml:space="preserve">Đơn giá
</t>
    </r>
    <r>
      <rPr>
        <sz val="13"/>
        <rFont val="Times New Roman"/>
        <family val="1"/>
      </rPr>
      <t xml:space="preserve">(đồng) </t>
    </r>
  </si>
  <si>
    <t>Thành tiền</t>
  </si>
  <si>
    <t>Nhà nước</t>
  </si>
  <si>
    <t>Nhân dân</t>
  </si>
  <si>
    <t>Ghi chú</t>
  </si>
  <si>
    <t>I</t>
  </si>
  <si>
    <t xml:space="preserve">Giống </t>
  </si>
  <si>
    <t>Giống bò cái trên 1 năm tuổi</t>
  </si>
  <si>
    <t>con</t>
  </si>
  <si>
    <t>Trọng lượng &gt; 120kg</t>
  </si>
  <si>
    <t>II</t>
  </si>
  <si>
    <t>Vật tư thiết yếu</t>
  </si>
  <si>
    <t>chuồng</t>
  </si>
  <si>
    <t>Hộ gia đình</t>
  </si>
  <si>
    <t xml:space="preserve">Hỗ trợ giống cỏ </t>
  </si>
  <si>
    <t>hom</t>
  </si>
  <si>
    <t>Phân bón (hữu cơ, lân)</t>
  </si>
  <si>
    <t>Vắc xin phòng bệnh</t>
  </si>
  <si>
    <t>III</t>
  </si>
  <si>
    <t>Nhân công</t>
  </si>
  <si>
    <t>công</t>
  </si>
  <si>
    <t>IV</t>
  </si>
  <si>
    <t>Hướng dẫn kỹ thuật</t>
  </si>
  <si>
    <t>Hỗ trợ xăng xe cán bộ chỉ đạo</t>
  </si>
  <si>
    <t>tháng</t>
  </si>
  <si>
    <t>V</t>
  </si>
  <si>
    <t>Quản lý phí</t>
  </si>
  <si>
    <t>Tổng cộng:</t>
  </si>
  <si>
    <t>THUỘC NGUỒN VỐN MỤC TIÊU QUỐC GIA NĂM 2018 (Vốn ngoài 30a, 135)</t>
  </si>
  <si>
    <t>Hỗ trợ 80%</t>
  </si>
  <si>
    <r>
      <t>500m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>, hỗ trợ 70%</t>
    </r>
  </si>
  <si>
    <t>Hỗ trợ 70%</t>
  </si>
  <si>
    <t>Tổng dự toán 10 hộ</t>
  </si>
  <si>
    <t>Sửa chữa chuồng trại</t>
  </si>
  <si>
    <t>Công làm chuồng, trồng cỏ</t>
  </si>
  <si>
    <t>Công chăm sóc, quản lý</t>
  </si>
  <si>
    <t>DỰ TOÁN HỖ TRỢ NUÔI BÒ SINH SẢN, TRỒNG CỎ</t>
  </si>
  <si>
    <t>XÃ THƯỢNG LỘ - HUYỆN NAM ĐÔNG</t>
  </si>
  <si>
    <t>(Kèm theo Quyết định số:                /QĐ-UBND ngày        tháng 12 năm 2018 của UBND huyện Nam Đông)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</si>
</sst>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(* #,##0_);_(* \(#,##0\);_(* &quot;-&quot;??_);_(@_)"/>
    <numFmt numFmtId="166" formatCode="_(* #,##0.0_);_(* \(#,##0.0\);_(* &quot;-&quot;??_);_(@_)"/>
    <numFmt numFmtId="167" formatCode="_-* #,##0\ _€_-;\-* #,##0\ _€_-;_-* &quot;-&quot;??\ _€_-;_-@_-"/>
  </numFmts>
  <fonts count="9" x14ac:knownFonts="1">
    <font>
      <sz val="14"/>
      <color theme="1"/>
      <name val="Times New Roman"/>
      <family val="2"/>
    </font>
    <font>
      <sz val="10"/>
      <name val="Arial"/>
    </font>
    <font>
      <b/>
      <sz val="14"/>
      <name val="Times New Roman"/>
      <family val="1"/>
    </font>
    <font>
      <sz val="12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vertAlign val="superscript"/>
      <sz val="13"/>
      <name val="Times New Roman"/>
      <family val="1"/>
    </font>
    <font>
      <sz val="10"/>
      <name val="Arial"/>
      <family val="2"/>
    </font>
    <font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164" fontId="3" fillId="0" borderId="0" xfId="1" applyFont="1" applyAlignment="1">
      <alignment vertical="center" wrapText="1"/>
    </xf>
    <xf numFmtId="164" fontId="4" fillId="0" borderId="1" xfId="1" applyFont="1" applyBorder="1" applyAlignment="1">
      <alignment vertical="center" wrapText="1"/>
    </xf>
    <xf numFmtId="165" fontId="5" fillId="0" borderId="2" xfId="1" applyNumberFormat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left" vertical="center" wrapText="1"/>
    </xf>
    <xf numFmtId="166" fontId="5" fillId="0" borderId="2" xfId="1" applyNumberFormat="1" applyFont="1" applyBorder="1" applyAlignment="1">
      <alignment horizontal="center" vertical="center" wrapText="1"/>
    </xf>
    <xf numFmtId="167" fontId="5" fillId="0" borderId="2" xfId="1" applyNumberFormat="1" applyFont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 wrapText="1"/>
    </xf>
    <xf numFmtId="165" fontId="4" fillId="0" borderId="3" xfId="1" applyNumberFormat="1" applyFont="1" applyBorder="1" applyAlignment="1">
      <alignment horizontal="center" vertical="center" wrapText="1"/>
    </xf>
    <xf numFmtId="164" fontId="4" fillId="0" borderId="3" xfId="1" applyFont="1" applyBorder="1" applyAlignment="1">
      <alignment horizontal="left" vertical="center" wrapText="1"/>
    </xf>
    <xf numFmtId="164" fontId="4" fillId="0" borderId="3" xfId="1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horizontal="center" vertical="center" wrapText="1"/>
    </xf>
    <xf numFmtId="167" fontId="4" fillId="0" borderId="3" xfId="1" applyNumberFormat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 wrapText="1"/>
    </xf>
    <xf numFmtId="165" fontId="4" fillId="0" borderId="4" xfId="1" applyNumberFormat="1" applyFont="1" applyBorder="1" applyAlignment="1">
      <alignment horizontal="center" vertical="center" wrapText="1"/>
    </xf>
    <xf numFmtId="164" fontId="4" fillId="0" borderId="4" xfId="1" applyFont="1" applyBorder="1" applyAlignment="1">
      <alignment horizontal="left" vertical="center" wrapText="1"/>
    </xf>
    <xf numFmtId="164" fontId="4" fillId="0" borderId="4" xfId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 wrapText="1"/>
    </xf>
    <xf numFmtId="167" fontId="4" fillId="0" borderId="4" xfId="1" applyNumberFormat="1" applyFont="1" applyBorder="1" applyAlignment="1">
      <alignment horizontal="center" vertical="center" wrapText="1"/>
    </xf>
    <xf numFmtId="165" fontId="4" fillId="0" borderId="5" xfId="1" applyNumberFormat="1" applyFont="1" applyBorder="1" applyAlignment="1">
      <alignment horizontal="center" vertical="center" wrapText="1"/>
    </xf>
    <xf numFmtId="164" fontId="4" fillId="0" borderId="5" xfId="1" applyFont="1" applyBorder="1" applyAlignment="1">
      <alignment horizontal="left" vertical="center" wrapText="1"/>
    </xf>
    <xf numFmtId="164" fontId="4" fillId="0" borderId="5" xfId="1" applyFont="1" applyBorder="1" applyAlignment="1">
      <alignment horizontal="center" vertical="center" wrapText="1"/>
    </xf>
    <xf numFmtId="3" fontId="4" fillId="0" borderId="5" xfId="1" applyNumberFormat="1" applyFont="1" applyBorder="1" applyAlignment="1">
      <alignment horizontal="center" vertical="center" wrapText="1"/>
    </xf>
    <xf numFmtId="167" fontId="4" fillId="0" borderId="5" xfId="1" applyNumberFormat="1" applyFont="1" applyBorder="1" applyAlignment="1">
      <alignment horizontal="center" vertical="center" wrapText="1"/>
    </xf>
    <xf numFmtId="165" fontId="4" fillId="0" borderId="6" xfId="1" applyNumberFormat="1" applyFont="1" applyBorder="1" applyAlignment="1">
      <alignment horizontal="center" vertical="center" wrapText="1"/>
    </xf>
    <xf numFmtId="164" fontId="4" fillId="0" borderId="6" xfId="1" applyFont="1" applyBorder="1" applyAlignment="1">
      <alignment horizontal="left" vertical="center" wrapText="1"/>
    </xf>
    <xf numFmtId="164" fontId="4" fillId="0" borderId="6" xfId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167" fontId="4" fillId="0" borderId="6" xfId="1" applyNumberFormat="1" applyFont="1" applyBorder="1" applyAlignment="1">
      <alignment horizontal="center" vertical="center" wrapText="1"/>
    </xf>
    <xf numFmtId="164" fontId="4" fillId="0" borderId="2" xfId="1" applyFont="1" applyBorder="1" applyAlignment="1">
      <alignment horizontal="left" vertical="center" wrapText="1"/>
    </xf>
    <xf numFmtId="165" fontId="4" fillId="0" borderId="2" xfId="1" applyNumberFormat="1" applyFont="1" applyBorder="1" applyAlignment="1">
      <alignment horizontal="center" vertical="center" wrapText="1"/>
    </xf>
    <xf numFmtId="164" fontId="4" fillId="0" borderId="2" xfId="1" applyFont="1" applyBorder="1" applyAlignment="1">
      <alignment vertical="center" wrapText="1"/>
    </xf>
    <xf numFmtId="166" fontId="4" fillId="0" borderId="2" xfId="1" applyNumberFormat="1" applyFont="1" applyBorder="1" applyAlignment="1">
      <alignment vertical="center" wrapText="1"/>
    </xf>
    <xf numFmtId="165" fontId="4" fillId="0" borderId="2" xfId="1" applyNumberFormat="1" applyFont="1" applyBorder="1" applyAlignment="1">
      <alignment horizontal="left" vertical="center" wrapText="1"/>
    </xf>
    <xf numFmtId="165" fontId="5" fillId="0" borderId="2" xfId="1" applyNumberFormat="1" applyFont="1" applyBorder="1" applyAlignment="1">
      <alignment vertical="center" wrapText="1"/>
    </xf>
    <xf numFmtId="165" fontId="3" fillId="0" borderId="0" xfId="1" applyNumberFormat="1" applyFont="1" applyAlignment="1">
      <alignment horizontal="center" vertical="center" wrapText="1"/>
    </xf>
    <xf numFmtId="164" fontId="3" fillId="0" borderId="0" xfId="1" applyFont="1" applyAlignment="1">
      <alignment horizontal="left" vertical="center" wrapText="1"/>
    </xf>
    <xf numFmtId="166" fontId="3" fillId="0" borderId="0" xfId="1" applyNumberFormat="1" applyFont="1" applyAlignment="1">
      <alignment vertical="center" wrapText="1"/>
    </xf>
    <xf numFmtId="165" fontId="3" fillId="0" borderId="0" xfId="1" applyNumberFormat="1" applyFont="1" applyAlignment="1">
      <alignment horizontal="left" vertical="center" wrapText="1"/>
    </xf>
    <xf numFmtId="165" fontId="3" fillId="0" borderId="0" xfId="1" applyNumberFormat="1" applyFont="1" applyAlignment="1">
      <alignment vertical="center" wrapText="1"/>
    </xf>
    <xf numFmtId="164" fontId="7" fillId="0" borderId="0" xfId="1" applyFont="1" applyAlignment="1">
      <alignment vertical="center" wrapText="1"/>
    </xf>
    <xf numFmtId="167" fontId="4" fillId="0" borderId="7" xfId="1" applyNumberFormat="1" applyFont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4" fontId="8" fillId="0" borderId="0" xfId="1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B6" sqref="B6"/>
    </sheetView>
  </sheetViews>
  <sheetFormatPr defaultRowHeight="25.5" customHeight="1" x14ac:dyDescent="0.3"/>
  <cols>
    <col min="1" max="1" width="4.6640625" style="36" customWidth="1"/>
    <col min="2" max="2" width="25.6640625" style="37" customWidth="1"/>
    <col min="3" max="3" width="6.88671875" style="1" customWidth="1"/>
    <col min="4" max="4" width="7.33203125" style="38" customWidth="1"/>
    <col min="5" max="5" width="11.6640625" style="39" customWidth="1"/>
    <col min="6" max="6" width="11.6640625" style="40" customWidth="1"/>
    <col min="7" max="7" width="11.88671875" style="40" customWidth="1"/>
    <col min="8" max="8" width="12.21875" style="40" customWidth="1"/>
    <col min="9" max="9" width="17.88671875" style="41" customWidth="1"/>
    <col min="10" max="10" width="13.21875" style="1" customWidth="1"/>
    <col min="11" max="12" width="9.6640625" style="1" bestFit="1" customWidth="1"/>
    <col min="13" max="16384" width="8.88671875" style="1"/>
  </cols>
  <sheetData>
    <row r="1" spans="1:9" ht="25.5" customHeight="1" x14ac:dyDescent="0.3">
      <c r="A1" s="43" t="s">
        <v>41</v>
      </c>
      <c r="B1" s="43"/>
      <c r="C1" s="43"/>
      <c r="D1" s="43"/>
      <c r="E1" s="43"/>
      <c r="F1" s="43"/>
      <c r="G1" s="43"/>
      <c r="H1" s="43"/>
      <c r="I1" s="43"/>
    </row>
    <row r="2" spans="1:9" ht="25.5" customHeight="1" x14ac:dyDescent="0.3">
      <c r="A2" s="43" t="s">
        <v>33</v>
      </c>
      <c r="B2" s="43"/>
      <c r="C2" s="43"/>
      <c r="D2" s="43"/>
      <c r="E2" s="43"/>
      <c r="F2" s="43"/>
      <c r="G2" s="43"/>
      <c r="H2" s="43"/>
      <c r="I2" s="43"/>
    </row>
    <row r="3" spans="1:9" ht="21.75" customHeight="1" x14ac:dyDescent="0.3">
      <c r="A3" s="43" t="s">
        <v>42</v>
      </c>
      <c r="B3" s="43"/>
      <c r="C3" s="43"/>
      <c r="D3" s="43"/>
      <c r="E3" s="43"/>
      <c r="F3" s="43"/>
      <c r="G3" s="43"/>
      <c r="H3" s="43"/>
      <c r="I3" s="43"/>
    </row>
    <row r="4" spans="1:9" ht="25.5" customHeight="1" x14ac:dyDescent="0.3">
      <c r="A4" s="45" t="s">
        <v>43</v>
      </c>
      <c r="B4" s="45"/>
      <c r="C4" s="45"/>
      <c r="D4" s="45"/>
      <c r="E4" s="45"/>
      <c r="F4" s="45"/>
      <c r="G4" s="45"/>
      <c r="H4" s="45"/>
      <c r="I4" s="45"/>
    </row>
    <row r="5" spans="1:9" ht="25.5" customHeight="1" x14ac:dyDescent="0.3">
      <c r="A5" s="2"/>
      <c r="B5" s="2"/>
      <c r="C5" s="2"/>
      <c r="D5" s="2"/>
      <c r="E5" s="2"/>
      <c r="F5" s="2"/>
      <c r="G5" s="2"/>
      <c r="H5" s="44" t="s">
        <v>0</v>
      </c>
      <c r="I5" s="44"/>
    </row>
    <row r="6" spans="1:9" ht="44.25" customHeight="1" x14ac:dyDescent="0.3">
      <c r="A6" s="3" t="s">
        <v>1</v>
      </c>
      <c r="B6" s="4" t="s">
        <v>2</v>
      </c>
      <c r="C6" s="4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4" t="s">
        <v>9</v>
      </c>
    </row>
    <row r="7" spans="1:9" ht="24" customHeight="1" x14ac:dyDescent="0.3">
      <c r="A7" s="3" t="s">
        <v>10</v>
      </c>
      <c r="B7" s="5" t="s">
        <v>11</v>
      </c>
      <c r="C7" s="4"/>
      <c r="D7" s="6"/>
      <c r="E7" s="7"/>
      <c r="F7" s="7">
        <f>F8</f>
        <v>11000000</v>
      </c>
      <c r="G7" s="7">
        <f>G8</f>
        <v>8800000</v>
      </c>
      <c r="H7" s="7">
        <f>H8</f>
        <v>2200000</v>
      </c>
      <c r="I7" s="8" t="s">
        <v>34</v>
      </c>
    </row>
    <row r="8" spans="1:9" ht="24" customHeight="1" x14ac:dyDescent="0.3">
      <c r="A8" s="9"/>
      <c r="B8" s="10" t="s">
        <v>12</v>
      </c>
      <c r="C8" s="11" t="s">
        <v>13</v>
      </c>
      <c r="D8" s="12">
        <v>1</v>
      </c>
      <c r="E8" s="13">
        <v>11000000</v>
      </c>
      <c r="F8" s="13">
        <f>E8*D8</f>
        <v>11000000</v>
      </c>
      <c r="G8" s="13">
        <f>F8*80/100</f>
        <v>8800000</v>
      </c>
      <c r="H8" s="13">
        <f>F8-G8</f>
        <v>2200000</v>
      </c>
      <c r="I8" s="11" t="s">
        <v>14</v>
      </c>
    </row>
    <row r="9" spans="1:9" ht="24" customHeight="1" x14ac:dyDescent="0.3">
      <c r="A9" s="3" t="s">
        <v>15</v>
      </c>
      <c r="B9" s="5" t="s">
        <v>16</v>
      </c>
      <c r="C9" s="4"/>
      <c r="D9" s="14"/>
      <c r="E9" s="7"/>
      <c r="F9" s="7">
        <f>SUM(F10:F13)</f>
        <v>2300000</v>
      </c>
      <c r="G9" s="7">
        <f t="shared" ref="G9:H9" si="0">SUM(G10:G13)</f>
        <v>560000</v>
      </c>
      <c r="H9" s="7">
        <f t="shared" si="0"/>
        <v>1740000</v>
      </c>
      <c r="I9" s="8"/>
    </row>
    <row r="10" spans="1:9" ht="24" customHeight="1" x14ac:dyDescent="0.3">
      <c r="A10" s="15">
        <v>1</v>
      </c>
      <c r="B10" s="16" t="s">
        <v>38</v>
      </c>
      <c r="C10" s="17" t="s">
        <v>17</v>
      </c>
      <c r="D10" s="18">
        <v>1</v>
      </c>
      <c r="E10" s="42">
        <v>1500000</v>
      </c>
      <c r="F10" s="19">
        <f>D10*E10</f>
        <v>1500000</v>
      </c>
      <c r="G10" s="19">
        <v>0</v>
      </c>
      <c r="H10" s="19">
        <f>F10-G10</f>
        <v>1500000</v>
      </c>
      <c r="I10" s="17" t="s">
        <v>18</v>
      </c>
    </row>
    <row r="11" spans="1:9" ht="24" customHeight="1" x14ac:dyDescent="0.3">
      <c r="A11" s="20">
        <v>2</v>
      </c>
      <c r="B11" s="21" t="s">
        <v>19</v>
      </c>
      <c r="C11" s="22" t="s">
        <v>20</v>
      </c>
      <c r="D11" s="23">
        <v>2000</v>
      </c>
      <c r="E11" s="24">
        <v>200</v>
      </c>
      <c r="F11" s="24">
        <f t="shared" ref="F11:F13" si="1">D11*E11</f>
        <v>400000</v>
      </c>
      <c r="G11" s="24">
        <f>F11*70/100</f>
        <v>280000</v>
      </c>
      <c r="H11" s="24">
        <f t="shared" ref="H11:H13" si="2">F11-G11</f>
        <v>120000</v>
      </c>
      <c r="I11" s="22" t="s">
        <v>35</v>
      </c>
    </row>
    <row r="12" spans="1:9" ht="24" customHeight="1" x14ac:dyDescent="0.3">
      <c r="A12" s="20">
        <v>3</v>
      </c>
      <c r="B12" s="21" t="s">
        <v>21</v>
      </c>
      <c r="C12" s="22" t="s">
        <v>20</v>
      </c>
      <c r="D12" s="23">
        <v>2000</v>
      </c>
      <c r="E12" s="24">
        <v>100</v>
      </c>
      <c r="F12" s="24">
        <f t="shared" si="1"/>
        <v>200000</v>
      </c>
      <c r="G12" s="24">
        <f>F12*70/100</f>
        <v>140000</v>
      </c>
      <c r="H12" s="24">
        <f t="shared" si="2"/>
        <v>60000</v>
      </c>
      <c r="I12" s="22" t="s">
        <v>36</v>
      </c>
    </row>
    <row r="13" spans="1:9" ht="24" customHeight="1" x14ac:dyDescent="0.3">
      <c r="A13" s="25">
        <v>4</v>
      </c>
      <c r="B13" s="26" t="s">
        <v>22</v>
      </c>
      <c r="C13" s="27" t="s">
        <v>13</v>
      </c>
      <c r="D13" s="28">
        <v>1</v>
      </c>
      <c r="E13" s="29">
        <v>200000</v>
      </c>
      <c r="F13" s="29">
        <f t="shared" si="1"/>
        <v>200000</v>
      </c>
      <c r="G13" s="29">
        <f>F13*70/100</f>
        <v>140000</v>
      </c>
      <c r="H13" s="29">
        <f t="shared" si="2"/>
        <v>60000</v>
      </c>
      <c r="I13" s="27" t="s">
        <v>36</v>
      </c>
    </row>
    <row r="14" spans="1:9" ht="24" customHeight="1" x14ac:dyDescent="0.3">
      <c r="A14" s="3" t="s">
        <v>23</v>
      </c>
      <c r="B14" s="5" t="s">
        <v>24</v>
      </c>
      <c r="C14" s="4" t="s">
        <v>25</v>
      </c>
      <c r="D14" s="14">
        <v>10</v>
      </c>
      <c r="E14" s="7"/>
      <c r="F14" s="7">
        <f>SUM(F15:F16)</f>
        <v>4500000</v>
      </c>
      <c r="G14" s="7">
        <f t="shared" ref="G14:H14" si="3">SUM(G15:G16)</f>
        <v>0</v>
      </c>
      <c r="H14" s="7">
        <f t="shared" si="3"/>
        <v>4500000</v>
      </c>
      <c r="I14" s="8"/>
    </row>
    <row r="15" spans="1:9" ht="24" customHeight="1" x14ac:dyDescent="0.3">
      <c r="A15" s="15">
        <v>1</v>
      </c>
      <c r="B15" s="16" t="s">
        <v>39</v>
      </c>
      <c r="C15" s="17" t="s">
        <v>25</v>
      </c>
      <c r="D15" s="18">
        <v>20</v>
      </c>
      <c r="E15" s="19">
        <v>150000</v>
      </c>
      <c r="F15" s="19">
        <f>E15*D15</f>
        <v>3000000</v>
      </c>
      <c r="G15" s="19">
        <v>0</v>
      </c>
      <c r="H15" s="19">
        <f>F15-G15</f>
        <v>3000000</v>
      </c>
      <c r="I15" s="17"/>
    </row>
    <row r="16" spans="1:9" ht="24" customHeight="1" x14ac:dyDescent="0.3">
      <c r="A16" s="25">
        <v>2</v>
      </c>
      <c r="B16" s="26" t="s">
        <v>40</v>
      </c>
      <c r="C16" s="27" t="s">
        <v>25</v>
      </c>
      <c r="D16" s="28">
        <v>10</v>
      </c>
      <c r="E16" s="29">
        <v>150000</v>
      </c>
      <c r="F16" s="29">
        <f>E16*D16</f>
        <v>1500000</v>
      </c>
      <c r="G16" s="29">
        <v>0</v>
      </c>
      <c r="H16" s="29">
        <f>F16-G16</f>
        <v>1500000</v>
      </c>
      <c r="I16" s="27"/>
    </row>
    <row r="17" spans="1:9" ht="24" customHeight="1" x14ac:dyDescent="0.3">
      <c r="A17" s="3" t="s">
        <v>26</v>
      </c>
      <c r="B17" s="5" t="s">
        <v>27</v>
      </c>
      <c r="C17" s="4"/>
      <c r="D17" s="14"/>
      <c r="E17" s="7"/>
      <c r="F17" s="7">
        <f>F18</f>
        <v>400000</v>
      </c>
      <c r="G17" s="7">
        <f>G18</f>
        <v>400000</v>
      </c>
      <c r="H17" s="7">
        <f>H18</f>
        <v>0</v>
      </c>
      <c r="I17" s="8"/>
    </row>
    <row r="18" spans="1:9" ht="24" customHeight="1" x14ac:dyDescent="0.3">
      <c r="A18" s="9"/>
      <c r="B18" s="30" t="s">
        <v>28</v>
      </c>
      <c r="C18" s="11" t="s">
        <v>29</v>
      </c>
      <c r="D18" s="12">
        <v>2</v>
      </c>
      <c r="E18" s="13">
        <v>200000</v>
      </c>
      <c r="F18" s="13">
        <f>E18*D18</f>
        <v>400000</v>
      </c>
      <c r="G18" s="13">
        <f>F18</f>
        <v>400000</v>
      </c>
      <c r="H18" s="13">
        <v>0</v>
      </c>
      <c r="I18" s="11"/>
    </row>
    <row r="19" spans="1:9" ht="24" customHeight="1" x14ac:dyDescent="0.3">
      <c r="A19" s="3" t="s">
        <v>30</v>
      </c>
      <c r="B19" s="5" t="s">
        <v>31</v>
      </c>
      <c r="C19" s="4"/>
      <c r="D19" s="14"/>
      <c r="E19" s="7"/>
      <c r="F19" s="7">
        <v>240000</v>
      </c>
      <c r="G19" s="7">
        <f>F19</f>
        <v>240000</v>
      </c>
      <c r="H19" s="7">
        <f>F19-G19</f>
        <v>0</v>
      </c>
      <c r="I19" s="8"/>
    </row>
    <row r="20" spans="1:9" ht="24" customHeight="1" x14ac:dyDescent="0.3">
      <c r="A20" s="3"/>
      <c r="B20" s="4" t="s">
        <v>32</v>
      </c>
      <c r="C20" s="4"/>
      <c r="D20" s="14"/>
      <c r="E20" s="7"/>
      <c r="F20" s="7">
        <f>F7+F9+F14+F17+F19</f>
        <v>18440000</v>
      </c>
      <c r="G20" s="7">
        <f>G7+G9+G14+G17+G19</f>
        <v>10000000</v>
      </c>
      <c r="H20" s="7">
        <f>H7+H9+H14+H17+H19</f>
        <v>8440000</v>
      </c>
      <c r="I20" s="4"/>
    </row>
    <row r="21" spans="1:9" ht="24" customHeight="1" x14ac:dyDescent="0.3">
      <c r="A21" s="31"/>
      <c r="B21" s="4" t="s">
        <v>37</v>
      </c>
      <c r="C21" s="32"/>
      <c r="D21" s="33"/>
      <c r="E21" s="34"/>
      <c r="F21" s="35">
        <f>F20*10</f>
        <v>184400000</v>
      </c>
      <c r="G21" s="35">
        <f>G20*10</f>
        <v>100000000</v>
      </c>
      <c r="H21" s="35">
        <f>H20*10</f>
        <v>84400000</v>
      </c>
      <c r="I21" s="32"/>
    </row>
  </sheetData>
  <mergeCells count="5">
    <mergeCell ref="A2:I2"/>
    <mergeCell ref="A1:I1"/>
    <mergeCell ref="A3:I3"/>
    <mergeCell ref="A4:I4"/>
    <mergeCell ref="H5:I5"/>
  </mergeCells>
  <printOptions horizontalCentered="1"/>
  <pageMargins left="0.4" right="0.31" top="0.53" bottom="0.28999999999999998" header="0.24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Nuôi bò</vt:lpstr>
      <vt:lpstr>'Nuôi bò'!Print_Area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Admin</cp:lastModifiedBy>
  <cp:lastPrinted>2018-12-21T07:39:47Z</cp:lastPrinted>
  <dcterms:created xsi:type="dcterms:W3CDTF">2018-10-22T02:42:00Z</dcterms:created>
  <dcterms:modified xsi:type="dcterms:W3CDTF">2018-12-21T07:40:23Z</dcterms:modified>
</cp:coreProperties>
</file>